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ARBAGE(D)\документи\ПЕТРОВСЬКА\ВИКОНКОМ\2025\20.02\"/>
    </mc:Choice>
  </mc:AlternateContent>
  <xr:revisionPtr revIDLastSave="0" documentId="8_{BF190DB1-FE28-42AD-B1B8-C8054A26C599}" xr6:coauthVersionLast="47" xr6:coauthVersionMax="47" xr10:uidLastSave="{00000000-0000-0000-0000-000000000000}"/>
  <bookViews>
    <workbookView xWindow="-25350" yWindow="3495" windowWidth="21600" windowHeight="11295" xr2:uid="{00000000-000D-0000-FFFF-FFFF00000000}"/>
  </bookViews>
  <sheets>
    <sheet name="дод-2" sheetId="6" r:id="rId1"/>
  </sheets>
  <definedNames>
    <definedName name="_Б21000" localSheetId="0">#REF!</definedName>
    <definedName name="_Б21000">#REF!</definedName>
    <definedName name="_Б22000" localSheetId="0">#REF!</definedName>
    <definedName name="_Б22000">#REF!</definedName>
    <definedName name="_Б22100" localSheetId="0">#REF!</definedName>
    <definedName name="_Б22100">#REF!</definedName>
    <definedName name="_Б22110" localSheetId="0">#REF!</definedName>
    <definedName name="_Б22110">#REF!</definedName>
    <definedName name="_Б22111" localSheetId="0">#REF!</definedName>
    <definedName name="_Б22111">#REF!</definedName>
    <definedName name="_Б22112" localSheetId="0">#REF!</definedName>
    <definedName name="_Б22112">#REF!</definedName>
    <definedName name="_Б22200" localSheetId="0">#REF!</definedName>
    <definedName name="_Б22200">#REF!</definedName>
    <definedName name="_Б23000" localSheetId="0">#REF!</definedName>
    <definedName name="_Б23000">#REF!</definedName>
    <definedName name="_Б24000" localSheetId="0">#REF!</definedName>
    <definedName name="_Б24000">#REF!</definedName>
    <definedName name="_Б25000" localSheetId="0">#REF!</definedName>
    <definedName name="_Б25000">#REF!</definedName>
    <definedName name="_Б41000" localSheetId="0">#REF!</definedName>
    <definedName name="_Б41000">#REF!</definedName>
    <definedName name="_Б42000" localSheetId="0">#REF!</definedName>
    <definedName name="_Б42000">#REF!</definedName>
    <definedName name="_Б43000" localSheetId="0">#REF!</definedName>
    <definedName name="_Б43000">#REF!</definedName>
    <definedName name="_Б44000" localSheetId="0">#REF!</definedName>
    <definedName name="_Б44000">#REF!</definedName>
    <definedName name="_Б45000" localSheetId="0">#REF!</definedName>
    <definedName name="_Б45000">#REF!</definedName>
    <definedName name="_Б46000" localSheetId="0">#REF!</definedName>
    <definedName name="_Б46000">#REF!</definedName>
    <definedName name="_В010100" localSheetId="0">#REF!</definedName>
    <definedName name="_В010100">#REF!</definedName>
    <definedName name="_В010200" localSheetId="0">#REF!</definedName>
    <definedName name="_В010200">#REF!</definedName>
    <definedName name="_В040000" localSheetId="0">#REF!</definedName>
    <definedName name="_В040000">#REF!</definedName>
    <definedName name="_В050000" localSheetId="0">#REF!</definedName>
    <definedName name="_В050000">#REF!</definedName>
    <definedName name="_В060000" localSheetId="0">#REF!</definedName>
    <definedName name="_В060000">#REF!</definedName>
    <definedName name="_В070000" localSheetId="0">#REF!</definedName>
    <definedName name="_В070000">#REF!</definedName>
    <definedName name="_В080000" localSheetId="0">#REF!</definedName>
    <definedName name="_В080000">#REF!</definedName>
    <definedName name="_В090000" localSheetId="0">#REF!</definedName>
    <definedName name="_В090000">#REF!</definedName>
    <definedName name="_В090200" localSheetId="0">#REF!</definedName>
    <definedName name="_В090200">#REF!</definedName>
    <definedName name="_В090201" localSheetId="0">#REF!</definedName>
    <definedName name="_В090201">#REF!</definedName>
    <definedName name="_В090202" localSheetId="0">#REF!</definedName>
    <definedName name="_В090202">#REF!</definedName>
    <definedName name="_В090203" localSheetId="0">#REF!</definedName>
    <definedName name="_В090203">#REF!</definedName>
    <definedName name="_В090300" localSheetId="0">#REF!</definedName>
    <definedName name="_В090300">#REF!</definedName>
    <definedName name="_В090301" localSheetId="0">#REF!</definedName>
    <definedName name="_В090301">#REF!</definedName>
    <definedName name="_В090302" localSheetId="0">#REF!</definedName>
    <definedName name="_В090302">#REF!</definedName>
    <definedName name="_В090303" localSheetId="0">#REF!</definedName>
    <definedName name="_В090303">#REF!</definedName>
    <definedName name="_В090304" localSheetId="0">#REF!</definedName>
    <definedName name="_В090304">#REF!</definedName>
    <definedName name="_В090305" localSheetId="0">#REF!</definedName>
    <definedName name="_В090305">#REF!</definedName>
    <definedName name="_В090306" localSheetId="0">#REF!</definedName>
    <definedName name="_В090306">#REF!</definedName>
    <definedName name="_В090307" localSheetId="0">#REF!</definedName>
    <definedName name="_В090307">#REF!</definedName>
    <definedName name="_В090400" localSheetId="0">#REF!</definedName>
    <definedName name="_В090400">#REF!</definedName>
    <definedName name="_В090405" localSheetId="0">#REF!</definedName>
    <definedName name="_В090405">#REF!</definedName>
    <definedName name="_В090412" localSheetId="0">#REF!</definedName>
    <definedName name="_В090412">#REF!</definedName>
    <definedName name="_В090601" localSheetId="0">#REF!</definedName>
    <definedName name="_В090601">#REF!</definedName>
    <definedName name="_В090700" localSheetId="0">#REF!</definedName>
    <definedName name="_В090700">#REF!</definedName>
    <definedName name="_В090900" localSheetId="0">#REF!</definedName>
    <definedName name="_В090900">#REF!</definedName>
    <definedName name="_В091100" localSheetId="0">#REF!</definedName>
    <definedName name="_В091100">#REF!</definedName>
    <definedName name="_В091200" localSheetId="0">#REF!</definedName>
    <definedName name="_В091200">#REF!</definedName>
    <definedName name="_В100000" localSheetId="0">#REF!</definedName>
    <definedName name="_В100000">#REF!</definedName>
    <definedName name="_В100100" localSheetId="0">#REF!</definedName>
    <definedName name="_В100100">#REF!</definedName>
    <definedName name="_В100103" localSheetId="0">#REF!</definedName>
    <definedName name="_В100103">#REF!</definedName>
    <definedName name="_В100200" localSheetId="0">#REF!</definedName>
    <definedName name="_В100200">#REF!</definedName>
    <definedName name="_В100203" localSheetId="0">#REF!</definedName>
    <definedName name="_В100203">#REF!</definedName>
    <definedName name="_В100204" localSheetId="0">#REF!</definedName>
    <definedName name="_В100204">#REF!</definedName>
    <definedName name="_В110000" localSheetId="0">#REF!</definedName>
    <definedName name="_В110000">#REF!</definedName>
    <definedName name="_В120000" localSheetId="0">#REF!</definedName>
    <definedName name="_В120000">#REF!</definedName>
    <definedName name="_В130000" localSheetId="0">#REF!</definedName>
    <definedName name="_В130000">#REF!</definedName>
    <definedName name="_В140000" localSheetId="0">#REF!</definedName>
    <definedName name="_В140000">#REF!</definedName>
    <definedName name="_В140102" localSheetId="0">#REF!</definedName>
    <definedName name="_В140102">#REF!</definedName>
    <definedName name="_В150000" localSheetId="0">#REF!</definedName>
    <definedName name="_В150000">#REF!</definedName>
    <definedName name="_В150101" localSheetId="0">#REF!</definedName>
    <definedName name="_В150101">#REF!</definedName>
    <definedName name="_В160000" localSheetId="0">#REF!</definedName>
    <definedName name="_В160000">#REF!</definedName>
    <definedName name="_В160100" localSheetId="0">#REF!</definedName>
    <definedName name="_В160100">#REF!</definedName>
    <definedName name="_В160103" localSheetId="0">#REF!</definedName>
    <definedName name="_В160103">#REF!</definedName>
    <definedName name="_В160200" localSheetId="0">#REF!</definedName>
    <definedName name="_В160200">#REF!</definedName>
    <definedName name="_В160300" localSheetId="0">#REF!</definedName>
    <definedName name="_В160300">#REF!</definedName>
    <definedName name="_В160304" localSheetId="0">#REF!</definedName>
    <definedName name="_В160304">#REF!</definedName>
    <definedName name="_В170000" localSheetId="0">#REF!</definedName>
    <definedName name="_В170000">#REF!</definedName>
    <definedName name="_В170100" localSheetId="0">#REF!</definedName>
    <definedName name="_В170100">#REF!</definedName>
    <definedName name="_В170101" localSheetId="0">#REF!</definedName>
    <definedName name="_В170101">#REF!</definedName>
    <definedName name="_В170300" localSheetId="0">#REF!</definedName>
    <definedName name="_В170300">#REF!</definedName>
    <definedName name="_В170303" localSheetId="0">#REF!</definedName>
    <definedName name="_В170303">#REF!</definedName>
    <definedName name="_В170600" localSheetId="0">#REF!</definedName>
    <definedName name="_В170600">#REF!</definedName>
    <definedName name="_В170601" localSheetId="0">#REF!</definedName>
    <definedName name="_В170601">#REF!</definedName>
    <definedName name="_В170700" localSheetId="0">#REF!</definedName>
    <definedName name="_В170700">#REF!</definedName>
    <definedName name="_В170703" localSheetId="0">#REF!</definedName>
    <definedName name="_В170703">#REF!</definedName>
    <definedName name="_В200000" localSheetId="0">#REF!</definedName>
    <definedName name="_В200000">#REF!</definedName>
    <definedName name="_В210000" localSheetId="0">#REF!</definedName>
    <definedName name="_В210000">#REF!</definedName>
    <definedName name="_В210200" localSheetId="0">#REF!</definedName>
    <definedName name="_В210200">#REF!</definedName>
    <definedName name="_В240000" localSheetId="0">#REF!</definedName>
    <definedName name="_В240000">#REF!</definedName>
    <definedName name="_В240600" localSheetId="0">#REF!</definedName>
    <definedName name="_В240600">#REF!</definedName>
    <definedName name="_В250000" localSheetId="0">#REF!</definedName>
    <definedName name="_В250000">#REF!</definedName>
    <definedName name="_В250102" localSheetId="0">#REF!</definedName>
    <definedName name="_В250102">#REF!</definedName>
    <definedName name="_В250200" localSheetId="0">#REF!</definedName>
    <definedName name="_В250200">#REF!</definedName>
    <definedName name="_В250301" localSheetId="0">#REF!</definedName>
    <definedName name="_В250301">#REF!</definedName>
    <definedName name="_В250307" localSheetId="0">#REF!</definedName>
    <definedName name="_В250307">#REF!</definedName>
    <definedName name="_В250500" localSheetId="0">#REF!</definedName>
    <definedName name="_В250500">#REF!</definedName>
    <definedName name="_В250501" localSheetId="0">#REF!</definedName>
    <definedName name="_В250501">#REF!</definedName>
    <definedName name="_В250502" localSheetId="0">#REF!</definedName>
    <definedName name="_В250502">#REF!</definedName>
    <definedName name="_Д100000" localSheetId="0">#REF!</definedName>
    <definedName name="_Д100000">#REF!</definedName>
    <definedName name="_Д110000" localSheetId="0">#REF!</definedName>
    <definedName name="_Д110000">#REF!</definedName>
    <definedName name="_Д110100" localSheetId="0">#REF!</definedName>
    <definedName name="_Д110100">#REF!</definedName>
    <definedName name="_Д110200" localSheetId="0">#REF!</definedName>
    <definedName name="_Д110200">#REF!</definedName>
    <definedName name="_Д120000" localSheetId="0">#REF!</definedName>
    <definedName name="_Д120000">#REF!</definedName>
    <definedName name="_Д120200" localSheetId="0">#REF!</definedName>
    <definedName name="_Д120200">#REF!</definedName>
    <definedName name="_Д130000" localSheetId="0">#REF!</definedName>
    <definedName name="_Д130000">#REF!</definedName>
    <definedName name="_Д130100" localSheetId="0">#REF!</definedName>
    <definedName name="_Д130100">#REF!</definedName>
    <definedName name="_Д130200" localSheetId="0">#REF!</definedName>
    <definedName name="_Д130200">#REF!</definedName>
    <definedName name="_Д130300" localSheetId="0">#REF!</definedName>
    <definedName name="_Д130300">#REF!</definedName>
    <definedName name="_Д130500" localSheetId="0">#REF!</definedName>
    <definedName name="_Д130500">#REF!</definedName>
    <definedName name="_Д140000" localSheetId="0">#REF!</definedName>
    <definedName name="_Д140000">#REF!</definedName>
    <definedName name="_Д140601" localSheetId="0">#REF!</definedName>
    <definedName name="_Д140601">#REF!</definedName>
    <definedName name="_Д140602" localSheetId="0">#REF!</definedName>
    <definedName name="_Д140602">#REF!</definedName>
    <definedName name="_Д140603" localSheetId="0">#REF!</definedName>
    <definedName name="_Д140603">#REF!</definedName>
    <definedName name="_Д140700" localSheetId="0">#REF!</definedName>
    <definedName name="_Д140700">#REF!</definedName>
    <definedName name="_Д160000" localSheetId="0">#REF!</definedName>
    <definedName name="_Д160000">#REF!</definedName>
    <definedName name="_Д160100" localSheetId="0">#REF!</definedName>
    <definedName name="_Д160100">#REF!</definedName>
    <definedName name="_Д160200" localSheetId="0">#REF!</definedName>
    <definedName name="_Д160200">#REF!</definedName>
    <definedName name="_Д160300" localSheetId="0">#REF!</definedName>
    <definedName name="_Д160300">#REF!</definedName>
    <definedName name="_Д200000" localSheetId="0">#REF!</definedName>
    <definedName name="_Д200000">#REF!</definedName>
    <definedName name="_Д210000" localSheetId="0">#REF!</definedName>
    <definedName name="_Д210000">#REF!</definedName>
    <definedName name="_Д210700" localSheetId="0">#REF!</definedName>
    <definedName name="_Д210700">#REF!</definedName>
    <definedName name="_Д220000" localSheetId="0">#REF!</definedName>
    <definedName name="_Д220000">#REF!</definedName>
    <definedName name="_Д220800" localSheetId="0">#REF!</definedName>
    <definedName name="_Д220800">#REF!</definedName>
    <definedName name="_Д220900" localSheetId="0">#REF!</definedName>
    <definedName name="_Д220900">#REF!</definedName>
    <definedName name="_Д230000" localSheetId="0">#REF!</definedName>
    <definedName name="_Д230000">#REF!</definedName>
    <definedName name="_Д240000" localSheetId="0">#REF!</definedName>
    <definedName name="_Д240000">#REF!</definedName>
    <definedName name="_Д240800" localSheetId="0">#REF!</definedName>
    <definedName name="_Д240800">#REF!</definedName>
    <definedName name="_Д400000" localSheetId="0">#REF!</definedName>
    <definedName name="_Д400000">#REF!</definedName>
    <definedName name="_Д410100" localSheetId="0">#REF!</definedName>
    <definedName name="_Д410100">#REF!</definedName>
    <definedName name="_Д410400" localSheetId="0">#REF!</definedName>
    <definedName name="_Д410400">#REF!</definedName>
    <definedName name="_Д500000" localSheetId="0">#REF!</definedName>
    <definedName name="_Д500000">#REF!</definedName>
    <definedName name="_Д500800" localSheetId="0">#REF!</definedName>
    <definedName name="_Д500800">#REF!</definedName>
    <definedName name="_Д500900" localSheetId="0">#REF!</definedName>
    <definedName name="_Д500900">#REF!</definedName>
    <definedName name="_Е1000" localSheetId="0">#REF!</definedName>
    <definedName name="_Е1000">#REF!</definedName>
    <definedName name="_Е1100" localSheetId="0">#REF!</definedName>
    <definedName name="_Е1100">#REF!</definedName>
    <definedName name="_Е1110" localSheetId="0">#REF!</definedName>
    <definedName name="_Е1110">#REF!</definedName>
    <definedName name="_Е1120" localSheetId="0">#REF!</definedName>
    <definedName name="_Е1120">#REF!</definedName>
    <definedName name="_Е1130" localSheetId="0">#REF!</definedName>
    <definedName name="_Е1130">#REF!</definedName>
    <definedName name="_Е1140" localSheetId="0">#REF!</definedName>
    <definedName name="_Е1140">#REF!</definedName>
    <definedName name="_Е1150" localSheetId="0">#REF!</definedName>
    <definedName name="_Е1150">#REF!</definedName>
    <definedName name="_Е1160" localSheetId="0">#REF!</definedName>
    <definedName name="_Е1160">#REF!</definedName>
    <definedName name="_Е1161" localSheetId="0">#REF!</definedName>
    <definedName name="_Е1161">#REF!</definedName>
    <definedName name="_Е1162" localSheetId="0">#REF!</definedName>
    <definedName name="_Е1162">#REF!</definedName>
    <definedName name="_Е1163" localSheetId="0">#REF!</definedName>
    <definedName name="_Е1163">#REF!</definedName>
    <definedName name="_Е1164" localSheetId="0">#REF!</definedName>
    <definedName name="_Е1164">#REF!</definedName>
    <definedName name="_Е1170" localSheetId="0">#REF!</definedName>
    <definedName name="_Е1170">#REF!</definedName>
    <definedName name="_Е1200" localSheetId="0">#REF!</definedName>
    <definedName name="_Е1200">#REF!</definedName>
    <definedName name="_Е1300" localSheetId="0">#REF!</definedName>
    <definedName name="_Е1300">#REF!</definedName>
    <definedName name="_Е1340" localSheetId="0">#REF!</definedName>
    <definedName name="_Е1340">#REF!</definedName>
    <definedName name="_Е2000" localSheetId="0">#REF!</definedName>
    <definedName name="_Е2000">#REF!</definedName>
    <definedName name="_Е2100" localSheetId="0">#REF!</definedName>
    <definedName name="_Е2100">#REF!</definedName>
    <definedName name="_Е2110" localSheetId="0">#REF!</definedName>
    <definedName name="_Е2110">#REF!</definedName>
    <definedName name="_Е2120" localSheetId="0">#REF!</definedName>
    <definedName name="_Е2120">#REF!</definedName>
    <definedName name="_Е2130" localSheetId="0">#REF!</definedName>
    <definedName name="_Е2130">#REF!</definedName>
    <definedName name="_Е2200" localSheetId="0">#REF!</definedName>
    <definedName name="_Е2200">#REF!</definedName>
    <definedName name="_Е2300" localSheetId="0">#REF!</definedName>
    <definedName name="_Е2300">#REF!</definedName>
    <definedName name="_Е3000" localSheetId="0">#REF!</definedName>
    <definedName name="_Е3000">#REF!</definedName>
    <definedName name="_Е4000" localSheetId="0">#REF!</definedName>
    <definedName name="_Е4000">#REF!</definedName>
    <definedName name="_ІБ900501" localSheetId="0">#REF!</definedName>
    <definedName name="_ІБ900501">#REF!</definedName>
    <definedName name="_ІБ900502" localSheetId="0">#REF!</definedName>
    <definedName name="_ІБ900502">#REF!</definedName>
    <definedName name="_ІВ900201" localSheetId="0">#REF!</definedName>
    <definedName name="_ІВ900201">#REF!</definedName>
    <definedName name="_ІВ900202" localSheetId="0">#REF!</definedName>
    <definedName name="_ІВ900202">#REF!</definedName>
    <definedName name="_ІД900101" localSheetId="0">#REF!</definedName>
    <definedName name="_ІД900101">#REF!</definedName>
    <definedName name="_ІД900102" localSheetId="0">#REF!</definedName>
    <definedName name="_ІД900102">#REF!</definedName>
    <definedName name="_ІЕ900203" localSheetId="0">#REF!</definedName>
    <definedName name="_ІЕ900203">#REF!</definedName>
    <definedName name="_ІЕ900300" localSheetId="0">#REF!</definedName>
    <definedName name="_ІЕ900300">#REF!</definedName>
    <definedName name="_ІФ900400" localSheetId="0">#REF!</definedName>
    <definedName name="_ІФ900400">#REF!</definedName>
    <definedName name="_Ф100000" localSheetId="0">#REF!</definedName>
    <definedName name="_Ф100000">#REF!</definedName>
    <definedName name="_Ф101000" localSheetId="0">#REF!</definedName>
    <definedName name="_Ф101000">#REF!</definedName>
    <definedName name="_Ф102000" localSheetId="0">#REF!</definedName>
    <definedName name="_Ф102000">#REF!</definedName>
    <definedName name="_Ф201000" localSheetId="0">#REF!</definedName>
    <definedName name="_Ф201000">#REF!</definedName>
    <definedName name="_Ф201010" localSheetId="0">#REF!</definedName>
    <definedName name="_Ф201010">#REF!</definedName>
    <definedName name="_Ф201011" localSheetId="0">#REF!</definedName>
    <definedName name="_Ф201011">#REF!</definedName>
    <definedName name="_Ф201012" localSheetId="0">#REF!</definedName>
    <definedName name="_Ф201012">#REF!</definedName>
    <definedName name="_Ф201020" localSheetId="0">#REF!</definedName>
    <definedName name="_Ф201020">#REF!</definedName>
    <definedName name="_Ф201021" localSheetId="0">#REF!</definedName>
    <definedName name="_Ф201021">#REF!</definedName>
    <definedName name="_Ф201022" localSheetId="0">#REF!</definedName>
    <definedName name="_Ф201022">#REF!</definedName>
    <definedName name="_Ф201030" localSheetId="0">#REF!</definedName>
    <definedName name="_Ф201030">#REF!</definedName>
    <definedName name="_Ф201031" localSheetId="0">#REF!</definedName>
    <definedName name="_Ф201031">#REF!</definedName>
    <definedName name="_Ф201032" localSheetId="0">#REF!</definedName>
    <definedName name="_Ф201032">#REF!</definedName>
    <definedName name="_Ф202000" localSheetId="0">#REF!</definedName>
    <definedName name="_Ф202000">#REF!</definedName>
    <definedName name="_Ф202010" localSheetId="0">#REF!</definedName>
    <definedName name="_Ф202010">#REF!</definedName>
    <definedName name="_Ф202011" localSheetId="0">#REF!</definedName>
    <definedName name="_Ф202011">#REF!</definedName>
    <definedName name="_Ф202012" localSheetId="0">#REF!</definedName>
    <definedName name="_Ф202012">#REF!</definedName>
    <definedName name="_Ф203000" localSheetId="0">#REF!</definedName>
    <definedName name="_Ф203000">#REF!</definedName>
    <definedName name="_Ф203010" localSheetId="0">#REF!</definedName>
    <definedName name="_Ф203010">#REF!</definedName>
    <definedName name="_Ф203011" localSheetId="0">#REF!</definedName>
    <definedName name="_Ф203011">#REF!</definedName>
    <definedName name="_Ф203012" localSheetId="0">#REF!</definedName>
    <definedName name="_Ф203012">#REF!</definedName>
    <definedName name="_Ф204000" localSheetId="0">#REF!</definedName>
    <definedName name="_Ф204000">#REF!</definedName>
    <definedName name="_Ф205000" localSheetId="0">#REF!</definedName>
    <definedName name="_Ф205000">#REF!</definedName>
    <definedName name="_Ф206000" localSheetId="0">#REF!</definedName>
    <definedName name="_Ф206000">#REF!</definedName>
    <definedName name="_Ф206001" localSheetId="0">#REF!</definedName>
    <definedName name="_Ф206001">#REF!</definedName>
    <definedName name="_Ф206002" localSheetId="0">#REF!</definedName>
    <definedName name="_Ф206002">#REF!</definedName>
    <definedName name="_xlnm._FilterDatabase" localSheetId="0" hidden="1">'дод-2'!$A$7:$K$87</definedName>
    <definedName name="wrn.Інструкція." localSheetId="0" hidden="1">{#N/A,#N/A,FALSE,"Лист4"}</definedName>
    <definedName name="wrn.Інструкція." hidden="1">{#N/A,#N/A,FALSE,"Лист4"}</definedName>
    <definedName name="_xlnm.Database" localSheetId="0">#REF!</definedName>
    <definedName name="_xlnm.Database">#REF!</definedName>
    <definedName name="В68" localSheetId="0">#REF!</definedName>
    <definedName name="В68">#REF!</definedName>
    <definedName name="вс" localSheetId="0">#REF!</definedName>
    <definedName name="вс">#REF!</definedName>
    <definedName name="_xlnm.Print_Titles" localSheetId="0">'дод-2'!$5:$7</definedName>
    <definedName name="_xlnm.Print_Area" localSheetId="0">'дод-2'!$A$1:$K$99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6" l="1"/>
  <c r="H13" i="6"/>
  <c r="G13" i="6"/>
  <c r="F13" i="6" s="1"/>
  <c r="E13" i="6"/>
  <c r="D13" i="6"/>
  <c r="F30" i="6" l="1"/>
  <c r="C30" i="6"/>
  <c r="G9" i="6" l="1"/>
  <c r="F81" i="6" l="1"/>
  <c r="C81" i="6"/>
  <c r="E51" i="6"/>
  <c r="H35" i="6"/>
  <c r="E35" i="6"/>
  <c r="F45" i="6"/>
  <c r="C45" i="6"/>
  <c r="F25" i="6" l="1"/>
  <c r="C25" i="6"/>
  <c r="F29" i="6"/>
  <c r="F26" i="6"/>
  <c r="F27" i="6"/>
  <c r="C29" i="6"/>
  <c r="C26" i="6"/>
  <c r="C27" i="6"/>
  <c r="F28" i="6"/>
  <c r="F19" i="6"/>
  <c r="C19" i="6"/>
  <c r="C28" i="6"/>
  <c r="H46" i="6" l="1"/>
  <c r="G46" i="6"/>
  <c r="E46" i="6"/>
  <c r="D46" i="6"/>
  <c r="C20" i="6"/>
  <c r="F20" i="6"/>
  <c r="J20" i="6"/>
  <c r="K20" i="6"/>
  <c r="I20" i="6" l="1"/>
  <c r="K87" i="6"/>
  <c r="J87" i="6"/>
  <c r="F87" i="6"/>
  <c r="C87" i="6"/>
  <c r="K86" i="6"/>
  <c r="J86" i="6"/>
  <c r="F86" i="6"/>
  <c r="C86" i="6"/>
  <c r="H85" i="6"/>
  <c r="G85" i="6"/>
  <c r="E85" i="6"/>
  <c r="D85" i="6"/>
  <c r="K84" i="6"/>
  <c r="J84" i="6"/>
  <c r="F84" i="6"/>
  <c r="C84" i="6"/>
  <c r="K83" i="6"/>
  <c r="J83" i="6"/>
  <c r="F83" i="6"/>
  <c r="C83" i="6"/>
  <c r="H82" i="6"/>
  <c r="H80" i="6" s="1"/>
  <c r="G82" i="6"/>
  <c r="G80" i="6" s="1"/>
  <c r="F80" i="6" s="1"/>
  <c r="E82" i="6"/>
  <c r="E80" i="6" s="1"/>
  <c r="D82" i="6"/>
  <c r="D80" i="6" s="1"/>
  <c r="K79" i="6"/>
  <c r="J79" i="6"/>
  <c r="F79" i="6"/>
  <c r="C79" i="6"/>
  <c r="K78" i="6"/>
  <c r="J78" i="6"/>
  <c r="F78" i="6"/>
  <c r="C78" i="6"/>
  <c r="H77" i="6"/>
  <c r="G77" i="6"/>
  <c r="E77" i="6"/>
  <c r="D77" i="6"/>
  <c r="K76" i="6"/>
  <c r="J76" i="6"/>
  <c r="F76" i="6"/>
  <c r="C76" i="6"/>
  <c r="K75" i="6"/>
  <c r="J75" i="6"/>
  <c r="F75" i="6"/>
  <c r="C75" i="6"/>
  <c r="H74" i="6"/>
  <c r="G74" i="6"/>
  <c r="E74" i="6"/>
  <c r="D74" i="6"/>
  <c r="K73" i="6"/>
  <c r="J73" i="6"/>
  <c r="F73" i="6"/>
  <c r="C73" i="6"/>
  <c r="H72" i="6"/>
  <c r="G72" i="6"/>
  <c r="E72" i="6"/>
  <c r="D72" i="6"/>
  <c r="K70" i="6"/>
  <c r="J70" i="6"/>
  <c r="F70" i="6"/>
  <c r="C70" i="6"/>
  <c r="K69" i="6"/>
  <c r="J69" i="6"/>
  <c r="F69" i="6"/>
  <c r="C69" i="6"/>
  <c r="K68" i="6"/>
  <c r="J68" i="6"/>
  <c r="F68" i="6"/>
  <c r="C68" i="6"/>
  <c r="H67" i="6"/>
  <c r="G67" i="6"/>
  <c r="E67" i="6"/>
  <c r="D67" i="6"/>
  <c r="K66" i="6"/>
  <c r="J66" i="6"/>
  <c r="F66" i="6"/>
  <c r="C66" i="6"/>
  <c r="H65" i="6"/>
  <c r="G65" i="6"/>
  <c r="E65" i="6"/>
  <c r="D65" i="6"/>
  <c r="K64" i="6"/>
  <c r="J64" i="6"/>
  <c r="F64" i="6"/>
  <c r="C64" i="6"/>
  <c r="K63" i="6"/>
  <c r="J63" i="6"/>
  <c r="F63" i="6"/>
  <c r="C63" i="6"/>
  <c r="H62" i="6"/>
  <c r="G62" i="6"/>
  <c r="E62" i="6"/>
  <c r="D62" i="6"/>
  <c r="K61" i="6"/>
  <c r="J61" i="6"/>
  <c r="F61" i="6"/>
  <c r="C61" i="6"/>
  <c r="H60" i="6"/>
  <c r="G60" i="6"/>
  <c r="E60" i="6"/>
  <c r="K60" i="6" s="1"/>
  <c r="D60" i="6"/>
  <c r="K58" i="6"/>
  <c r="J58" i="6"/>
  <c r="F58" i="6"/>
  <c r="C58" i="6"/>
  <c r="K57" i="6"/>
  <c r="J57" i="6"/>
  <c r="F57" i="6"/>
  <c r="C57" i="6"/>
  <c r="K56" i="6"/>
  <c r="J56" i="6"/>
  <c r="F56" i="6"/>
  <c r="C56" i="6"/>
  <c r="H55" i="6"/>
  <c r="G55" i="6"/>
  <c r="E55" i="6"/>
  <c r="D55" i="6"/>
  <c r="K53" i="6"/>
  <c r="J53" i="6"/>
  <c r="F53" i="6"/>
  <c r="C53" i="6"/>
  <c r="K52" i="6"/>
  <c r="J52" i="6"/>
  <c r="F52" i="6"/>
  <c r="C52" i="6"/>
  <c r="H51" i="6"/>
  <c r="G51" i="6"/>
  <c r="D51" i="6"/>
  <c r="K50" i="6"/>
  <c r="J50" i="6"/>
  <c r="F50" i="6"/>
  <c r="C50" i="6"/>
  <c r="K49" i="6"/>
  <c r="J49" i="6"/>
  <c r="F49" i="6"/>
  <c r="C49" i="6"/>
  <c r="K47" i="6"/>
  <c r="J47" i="6"/>
  <c r="F47" i="6"/>
  <c r="C47" i="6"/>
  <c r="K44" i="6"/>
  <c r="J44" i="6"/>
  <c r="F44" i="6"/>
  <c r="C44" i="6"/>
  <c r="K43" i="6"/>
  <c r="J43" i="6"/>
  <c r="F43" i="6"/>
  <c r="C43" i="6"/>
  <c r="K42" i="6"/>
  <c r="J42" i="6"/>
  <c r="F42" i="6"/>
  <c r="C42" i="6"/>
  <c r="K41" i="6"/>
  <c r="J41" i="6"/>
  <c r="F41" i="6"/>
  <c r="C41" i="6"/>
  <c r="K40" i="6"/>
  <c r="J40" i="6"/>
  <c r="F40" i="6"/>
  <c r="C40" i="6"/>
  <c r="K39" i="6"/>
  <c r="J39" i="6"/>
  <c r="F39" i="6"/>
  <c r="C39" i="6"/>
  <c r="K38" i="6"/>
  <c r="J38" i="6"/>
  <c r="F38" i="6"/>
  <c r="C38" i="6"/>
  <c r="K37" i="6"/>
  <c r="J37" i="6"/>
  <c r="F37" i="6"/>
  <c r="C37" i="6"/>
  <c r="K36" i="6"/>
  <c r="J36" i="6"/>
  <c r="F36" i="6"/>
  <c r="C36" i="6"/>
  <c r="G35" i="6"/>
  <c r="D35" i="6"/>
  <c r="K34" i="6"/>
  <c r="J34" i="6"/>
  <c r="F34" i="6"/>
  <c r="C34" i="6"/>
  <c r="K33" i="6"/>
  <c r="J33" i="6"/>
  <c r="F33" i="6"/>
  <c r="C33" i="6"/>
  <c r="K32" i="6"/>
  <c r="J32" i="6"/>
  <c r="F32" i="6"/>
  <c r="C32" i="6"/>
  <c r="H31" i="6"/>
  <c r="G31" i="6"/>
  <c r="E31" i="6"/>
  <c r="D31" i="6"/>
  <c r="K24" i="6"/>
  <c r="J24" i="6"/>
  <c r="F24" i="6"/>
  <c r="C24" i="6"/>
  <c r="K23" i="6"/>
  <c r="J23" i="6"/>
  <c r="F23" i="6"/>
  <c r="C23" i="6"/>
  <c r="K22" i="6"/>
  <c r="J22" i="6"/>
  <c r="F22" i="6"/>
  <c r="C22" i="6"/>
  <c r="K21" i="6"/>
  <c r="J21" i="6"/>
  <c r="F21" i="6"/>
  <c r="C21" i="6"/>
  <c r="K18" i="6"/>
  <c r="J18" i="6"/>
  <c r="F18" i="6"/>
  <c r="C18" i="6"/>
  <c r="K17" i="6"/>
  <c r="J17" i="6"/>
  <c r="F17" i="6"/>
  <c r="C17" i="6"/>
  <c r="K16" i="6"/>
  <c r="J16" i="6"/>
  <c r="F16" i="6"/>
  <c r="C16" i="6"/>
  <c r="K15" i="6"/>
  <c r="J15" i="6"/>
  <c r="F15" i="6"/>
  <c r="C15" i="6"/>
  <c r="K14" i="6"/>
  <c r="J14" i="6"/>
  <c r="F14" i="6"/>
  <c r="C14" i="6"/>
  <c r="K12" i="6"/>
  <c r="J12" i="6"/>
  <c r="F12" i="6"/>
  <c r="C12" i="6"/>
  <c r="K11" i="6"/>
  <c r="J11" i="6"/>
  <c r="F11" i="6"/>
  <c r="C11" i="6"/>
  <c r="K10" i="6"/>
  <c r="J10" i="6"/>
  <c r="F10" i="6"/>
  <c r="C10" i="6"/>
  <c r="E9" i="6"/>
  <c r="D9" i="6"/>
  <c r="H71" i="6" l="1"/>
  <c r="E71" i="6"/>
  <c r="D59" i="6"/>
  <c r="G59" i="6"/>
  <c r="G71" i="6"/>
  <c r="K82" i="6"/>
  <c r="D71" i="6"/>
  <c r="D8" i="6" s="1"/>
  <c r="E59" i="6"/>
  <c r="E8" i="6" s="1"/>
  <c r="H59" i="6"/>
  <c r="H8" i="6" s="1"/>
  <c r="I22" i="6"/>
  <c r="I64" i="6"/>
  <c r="C9" i="6"/>
  <c r="I58" i="6"/>
  <c r="K46" i="6"/>
  <c r="J51" i="6"/>
  <c r="I39" i="6"/>
  <c r="K35" i="6"/>
  <c r="I47" i="6"/>
  <c r="F51" i="6"/>
  <c r="F72" i="6"/>
  <c r="I21" i="6"/>
  <c r="C46" i="6"/>
  <c r="I50" i="6"/>
  <c r="K55" i="6"/>
  <c r="F31" i="6"/>
  <c r="F46" i="6"/>
  <c r="I78" i="6"/>
  <c r="F35" i="6"/>
  <c r="I70" i="6"/>
  <c r="C82" i="6"/>
  <c r="I40" i="6"/>
  <c r="F65" i="6"/>
  <c r="I14" i="6"/>
  <c r="I37" i="6"/>
  <c r="F55" i="6"/>
  <c r="F60" i="6"/>
  <c r="C62" i="6"/>
  <c r="K74" i="6"/>
  <c r="I11" i="6"/>
  <c r="K31" i="6"/>
  <c r="I32" i="6"/>
  <c r="I33" i="6"/>
  <c r="I36" i="6"/>
  <c r="C72" i="6"/>
  <c r="I10" i="6"/>
  <c r="I44" i="6"/>
  <c r="C65" i="6"/>
  <c r="C67" i="6"/>
  <c r="F82" i="6"/>
  <c r="I84" i="6"/>
  <c r="I18" i="6"/>
  <c r="I23" i="6"/>
  <c r="I53" i="6"/>
  <c r="I69" i="6"/>
  <c r="I79" i="6"/>
  <c r="K13" i="6"/>
  <c r="I17" i="6"/>
  <c r="I43" i="6"/>
  <c r="I75" i="6"/>
  <c r="J80" i="6"/>
  <c r="I57" i="6"/>
  <c r="C60" i="6"/>
  <c r="J74" i="6"/>
  <c r="K85" i="6"/>
  <c r="I86" i="6"/>
  <c r="J82" i="6"/>
  <c r="K77" i="6"/>
  <c r="I68" i="6"/>
  <c r="J72" i="6"/>
  <c r="I76" i="6"/>
  <c r="F77" i="6"/>
  <c r="F9" i="6"/>
  <c r="I41" i="6"/>
  <c r="I61" i="6"/>
  <c r="F67" i="6"/>
  <c r="C13" i="6"/>
  <c r="I34" i="6"/>
  <c r="I52" i="6"/>
  <c r="F62" i="6"/>
  <c r="F74" i="6"/>
  <c r="I83" i="6"/>
  <c r="C85" i="6"/>
  <c r="I12" i="6"/>
  <c r="C31" i="6"/>
  <c r="K51" i="6"/>
  <c r="C55" i="6"/>
  <c r="I56" i="6"/>
  <c r="I63" i="6"/>
  <c r="K65" i="6"/>
  <c r="C77" i="6"/>
  <c r="F85" i="6"/>
  <c r="I42" i="6"/>
  <c r="J67" i="6"/>
  <c r="I16" i="6"/>
  <c r="I24" i="6"/>
  <c r="C35" i="6"/>
  <c r="I38" i="6"/>
  <c r="I49" i="6"/>
  <c r="K62" i="6"/>
  <c r="J65" i="6"/>
  <c r="I66" i="6"/>
  <c r="I73" i="6"/>
  <c r="I87" i="6"/>
  <c r="J31" i="6"/>
  <c r="J35" i="6"/>
  <c r="C51" i="6"/>
  <c r="C74" i="6"/>
  <c r="J85" i="6"/>
  <c r="I15" i="6"/>
  <c r="J9" i="6"/>
  <c r="K67" i="6"/>
  <c r="K72" i="6"/>
  <c r="J77" i="6"/>
  <c r="K9" i="6"/>
  <c r="J46" i="6"/>
  <c r="J60" i="6"/>
  <c r="J13" i="6"/>
  <c r="J55" i="6"/>
  <c r="J62" i="6"/>
  <c r="I82" i="6" l="1"/>
  <c r="I35" i="6"/>
  <c r="G8" i="6"/>
  <c r="F8" i="6" s="1"/>
  <c r="I51" i="6"/>
  <c r="I9" i="6"/>
  <c r="I72" i="6"/>
  <c r="I46" i="6"/>
  <c r="I55" i="6"/>
  <c r="K80" i="6"/>
  <c r="I31" i="6"/>
  <c r="I67" i="6"/>
  <c r="I65" i="6"/>
  <c r="I60" i="6"/>
  <c r="I77" i="6"/>
  <c r="I62" i="6"/>
  <c r="F71" i="6"/>
  <c r="K59" i="6"/>
  <c r="I85" i="6"/>
  <c r="I74" i="6"/>
  <c r="I13" i="6"/>
  <c r="J59" i="6"/>
  <c r="C59" i="6"/>
  <c r="K71" i="6"/>
  <c r="J71" i="6"/>
  <c r="F59" i="6"/>
  <c r="C80" i="6"/>
  <c r="I80" i="6" s="1"/>
  <c r="C71" i="6"/>
  <c r="J8" i="6" l="1"/>
  <c r="K8" i="6"/>
  <c r="C8" i="6"/>
  <c r="I71" i="6"/>
  <c r="I59" i="6"/>
  <c r="I8" i="6" l="1"/>
</calcChain>
</file>

<file path=xl/sharedStrings.xml><?xml version="1.0" encoding="utf-8"?>
<sst xmlns="http://schemas.openxmlformats.org/spreadsheetml/2006/main" count="177" uniqueCount="172">
  <si>
    <t>Код</t>
  </si>
  <si>
    <t>Найменування показників</t>
  </si>
  <si>
    <t xml:space="preserve">Виконано </t>
  </si>
  <si>
    <t>Рівень  виконання,%</t>
  </si>
  <si>
    <t>Всього</t>
  </si>
  <si>
    <t>Загальний фонд</t>
  </si>
  <si>
    <t>Спеціальний фонд</t>
  </si>
  <si>
    <t>Спеціальний  фонд</t>
  </si>
  <si>
    <t>І. Видатки</t>
  </si>
  <si>
    <t>0100</t>
  </si>
  <si>
    <t>Державне управління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</si>
  <si>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</si>
  <si>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</si>
  <si>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</si>
  <si>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</si>
  <si>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1000</t>
  </si>
  <si>
    <t>Освіта</t>
  </si>
  <si>
    <t>1010</t>
  </si>
  <si>
    <t>Надання дошкільної освіти</t>
  </si>
  <si>
    <t>1021</t>
  </si>
  <si>
    <t>1031</t>
  </si>
  <si>
    <t>1080</t>
  </si>
  <si>
    <t>1200</t>
  </si>
  <si>
    <t>2000</t>
  </si>
  <si>
    <t>Охорона здоров'я</t>
  </si>
  <si>
    <t>2111</t>
  </si>
  <si>
    <t>Первинна медична допомога населенню, що надається центрами первинної медичної (медико-санітарної) допомоги</t>
  </si>
  <si>
    <t>2151</t>
  </si>
  <si>
    <t>2152</t>
  </si>
  <si>
    <t>Інші програми та заходи у сфері охорони здоров'я</t>
  </si>
  <si>
    <t>3000</t>
  </si>
  <si>
    <t>Соціальний захист та соціальне забезпечення</t>
  </si>
  <si>
    <t>3032</t>
  </si>
  <si>
    <t>Надання пільг окремим категоріям громадян з оплати послуг зв'язку</t>
  </si>
  <si>
    <t>3112</t>
  </si>
  <si>
    <t>Заходи державної політики з питань дітей та їх соціального захисту</t>
  </si>
  <si>
    <t>3121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</si>
  <si>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</si>
  <si>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</si>
  <si>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3242</t>
  </si>
  <si>
    <t>Інші заходи у сфері соціального захисту і соціального забезпечення</t>
  </si>
  <si>
    <t>4000</t>
  </si>
  <si>
    <t>Культура і мистецтво</t>
  </si>
  <si>
    <t>4030</t>
  </si>
  <si>
    <t>Забезпечення діяльності бібліотек</t>
  </si>
  <si>
    <t>4081</t>
  </si>
  <si>
    <t>4082</t>
  </si>
  <si>
    <t>Інші заходи в галузі культури і мистецтва</t>
  </si>
  <si>
    <t>5000</t>
  </si>
  <si>
    <t>Фізична культура і спорт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</si>
  <si>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</si>
  <si>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</si>
  <si>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6000</t>
  </si>
  <si>
    <t>Житлово-комунальне господарство</t>
  </si>
  <si>
    <t>6030</t>
  </si>
  <si>
    <t>Організація благоустрою населених пунктів</t>
  </si>
  <si>
    <t>7000</t>
  </si>
  <si>
    <t>Економічна діяльність</t>
  </si>
  <si>
    <t>7100</t>
  </si>
  <si>
    <t>Сільське, лісове, рибне господарство та мисливство</t>
  </si>
  <si>
    <t>7130</t>
  </si>
  <si>
    <t>7300</t>
  </si>
  <si>
    <t>Будівництво та регіональний розвиток</t>
  </si>
  <si>
    <t>7330</t>
  </si>
  <si>
    <t>7400</t>
  </si>
  <si>
    <t>Транспорт та транспортна інфраструктура, дорожнє господарство</t>
  </si>
  <si>
    <t>7600</t>
  </si>
  <si>
    <t>Інші програми та заходи, пов'язані з економічною діяльністю</t>
  </si>
  <si>
    <t>7670</t>
  </si>
  <si>
    <t>Внески до статутного капіталу суб'єктів господарювання</t>
  </si>
  <si>
    <t>7680</t>
  </si>
  <si>
    <t>Членські внески до асоціацій органів місцевого самоврядування</t>
  </si>
  <si>
    <t>8000</t>
  </si>
  <si>
    <t>Інша діяльність</t>
  </si>
  <si>
    <t>8100</t>
  </si>
  <si>
    <t>Захист населення і територій від надзвичайних ситуацій техногенного та природного характеру</t>
  </si>
  <si>
    <t>8110</t>
  </si>
  <si>
    <t>Заходи із запобігання та ліквідації надзвичайних ситуацій та наслідків стихійного лиха</t>
  </si>
  <si>
    <t>8200</t>
  </si>
  <si>
    <t>Громадський порядок та безпека</t>
  </si>
  <si>
    <t>8230</t>
  </si>
  <si>
    <t>Інші заходи громадського порядку та безпеки</t>
  </si>
  <si>
    <t>8300</t>
  </si>
  <si>
    <t xml:space="preserve">Охорона навколишнього природного середовища </t>
  </si>
  <si>
    <t>8311</t>
  </si>
  <si>
    <t>Охорона та раціональне використання природних ресурсів</t>
  </si>
  <si>
    <t>8340</t>
  </si>
  <si>
    <t>Природоохоронні заходи за рахунок цільових фондів</t>
  </si>
  <si>
    <t>9000</t>
  </si>
  <si>
    <t>Міжбюджетні трансферти</t>
  </si>
  <si>
    <t>9700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</si>
  <si>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</si>
  <si>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9770</t>
  </si>
  <si>
    <t>Інші субвенції з місцевого бюджету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</si>
  <si>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</si>
  <si>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</si>
  <si>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8881</t>
  </si>
  <si>
    <t>Надання коштів для забезпечення гарантійних зобов'язань за позичальників, що отримали кредити під місцеві гарантії</t>
  </si>
  <si>
    <t>до інформації</t>
  </si>
  <si>
    <t>тис. грн</t>
  </si>
  <si>
    <t>0180</t>
  </si>
  <si>
    <t>Інша діяльність у сфері державного управління</t>
  </si>
  <si>
    <t>Надання спеціалізованої освіти мистецькими школами</t>
  </si>
  <si>
    <t>Забезпечення діяльності інших закладів у сфері охорони здоров'я</t>
  </si>
  <si>
    <t>Забезпечення діяльності інших закладів в галузі культури і мистецтва</t>
  </si>
  <si>
    <t>Здійснення заходів із землеустрою</t>
  </si>
  <si>
    <t>Будівництво інших об'єктів комунальної власності</t>
  </si>
  <si>
    <t>8240</t>
  </si>
  <si>
    <t>Заходи та роботи з територіальної оборони</t>
  </si>
  <si>
    <t>ІІ. Кредитування (надання кредитів з бюджету)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</si>
  <si>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</si>
  <si>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закладами загальної середньої освіти за рахунок освітньої субвенції</t>
  </si>
  <si>
    <t>5049</t>
  </si>
  <si>
    <t>Виконання окремих заходів з реалізації соціального проекту "Активні парки - локації здорової України"</t>
  </si>
  <si>
    <t>6013</t>
  </si>
  <si>
    <t>Забезпечення діяльності водопровідно-каналізаційного господарства</t>
  </si>
  <si>
    <t>7350</t>
  </si>
  <si>
    <t>Розроблення схем планування та забудови територій (містобудівної документації)</t>
  </si>
  <si>
    <t>1291</t>
  </si>
  <si>
    <t>Співфінансування заходів, що реалізуються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</si>
  <si>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1292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</si>
  <si>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</si>
  <si>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8861</t>
  </si>
  <si>
    <t>Надання бюджетних позичок суб'єктам господарювання</t>
  </si>
  <si>
    <t>4060</t>
  </si>
  <si>
    <t>1142</t>
  </si>
  <si>
    <t>Інші програми та заходи у сфері освіти</t>
  </si>
  <si>
    <t>Проведення (надання) додаткових психологопедагогічних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</si>
  <si>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</si>
  <si>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1184</t>
  </si>
  <si>
    <t>1183</t>
  </si>
  <si>
    <t>1279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</si>
  <si>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</si>
  <si>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Реалізація заходів за рахунок освітньої субвенції з державного бюджету місцевим бюджетам (за спеціальним фондом державного бюджету) на забезпечення харчуванням учнів закладів загальної середньої освіти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</si>
  <si>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</si>
  <si>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1600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</si>
  <si>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</si>
  <si>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</si>
  <si>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1501</t>
  </si>
  <si>
    <t>1403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</si>
  <si>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</si>
  <si>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Проведення (надання) додаткових психологопедагогічних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 (за спеціальним фондом державного бюджету)</t>
  </si>
  <si>
    <t>1300</t>
  </si>
  <si>
    <t>Будівництво освітніх установ та закладів</t>
  </si>
  <si>
    <t>3031</t>
  </si>
  <si>
    <t>3132</t>
  </si>
  <si>
    <t>3193</t>
  </si>
  <si>
    <t>3140</t>
  </si>
  <si>
    <t>Надання інших пільг окремим категоріям громадян відповідно до законодавства</t>
  </si>
  <si>
    <t>Здійснення соціальної роботи та надання соціальних послуг центрами соціальних служб та центрами надання соціальних послуг особам/сім’ям, які належать до вразливих груп населення та/або перебувають у складних життєвих обставинах</t>
  </si>
  <si>
    <t>Створення умов для творчого, інтелектуального, духовного та фізичного розвитку дітей та молоді за місцем їх проживання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</si>
  <si>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</si>
  <si>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</si>
  <si>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3245</t>
  </si>
  <si>
    <t>Реалізація публічного інвестиційного проекту із забезпечення житлом дитячих будинків сімейного типу, дітей-сиріт та дітей, позбавлених батьківського піклування</t>
  </si>
  <si>
    <t>Забезпечення діяльності палаців i будинків культури, клубів, центрів дозвілля та iнших клубних закладів</t>
  </si>
  <si>
    <t>5070</t>
  </si>
  <si>
    <t>Будівництво споруд, установ та закладів фізичної культури і спорту</t>
  </si>
  <si>
    <t>6091</t>
  </si>
  <si>
    <t>Будівництво об’єктів житлово-комунального господарства</t>
  </si>
  <si>
    <t>7461</t>
  </si>
  <si>
    <t>7660</t>
  </si>
  <si>
    <t>Утримання та розвиток автомобільних доріг та дорожньої інфраструктури за рахунок коштів місцевого бюджету</t>
  </si>
  <si>
    <t>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</t>
  </si>
  <si>
    <t>9110</t>
  </si>
  <si>
    <t>Реверсна дотація </t>
  </si>
  <si>
    <t>Начальник фінансового управління                                                Галина ДОРОШЕНКО</t>
  </si>
  <si>
    <t>Додаток 3</t>
  </si>
  <si>
    <t>Виконання бюджету Петрівської сільської  територіальної громади за витратами за  2025 рік</t>
  </si>
  <si>
    <t xml:space="preserve">Затверджено на 2025 рік з урахуванням змін 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</si>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</sst>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"/>
    <numFmt numFmtId="165" formatCode="#,##0.0"/>
    <numFmt numFmtId="166" formatCode="_-* #,##0_р_._-;\-* #,##0_р_._-;_-* &quot;-&quot;_р_._-;_-@_-"/>
    <numFmt numFmtId="167" formatCode="_-* #,##0.00_р_._-;\-* #,##0.00_р_._-;_-* &quot;-&quot;??_р_._-;_-@_-"/>
    <numFmt numFmtId="168" formatCode="_-* #,##0.00\ _г_р_н_._-;\-* #,##0.00\ _г_р_н_._-;_-* &quot;-&quot;??\ _г_р_н_._-;_-@_-"/>
  </numFmts>
  <fonts count="2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22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 Cyr"/>
      <charset val="204"/>
    </font>
    <font>
      <sz val="14"/>
      <color theme="1"/>
      <name val="Times New Roman Cyr"/>
      <family val="1"/>
      <charset val="204"/>
    </font>
    <font>
      <b/>
      <sz val="14"/>
      <color theme="1"/>
      <name val="Times New Roman Cyr"/>
      <family val="1"/>
      <charset val="204"/>
    </font>
    <font>
      <sz val="18"/>
      <name val="Times New Roman"/>
      <family val="1"/>
      <charset val="204"/>
    </font>
    <font>
      <sz val="18"/>
      <name val="Arial Cyr"/>
      <charset val="204"/>
    </font>
    <font>
      <sz val="10"/>
      <name val="Arial Cyr"/>
    </font>
    <font>
      <sz val="10"/>
      <name val="Times New Roman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5">
    <xf numFmtId="0" fontId="0" fillId="0" borderId="0"/>
    <xf numFmtId="0" fontId="3" fillId="0" borderId="0"/>
    <xf numFmtId="0" fontId="15" fillId="0" borderId="0"/>
    <xf numFmtId="0" fontId="16" fillId="0" borderId="0"/>
    <xf numFmtId="0" fontId="17" fillId="0" borderId="0"/>
    <xf numFmtId="0" fontId="3" fillId="0" borderId="0"/>
    <xf numFmtId="0" fontId="18" fillId="0" borderId="0"/>
    <xf numFmtId="0" fontId="19" fillId="0" borderId="0"/>
    <xf numFmtId="0" fontId="18" fillId="0" borderId="0"/>
    <xf numFmtId="9" fontId="19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2" fillId="0" borderId="0"/>
    <xf numFmtId="0" fontId="1" fillId="0" borderId="0"/>
  </cellStyleXfs>
  <cellXfs count="62">
    <xf numFmtId="0" fontId="0" fillId="0" borderId="0" xfId="0"/>
    <xf numFmtId="49" fontId="9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165" fontId="9" fillId="0" borderId="1" xfId="0" applyNumberFormat="1" applyFont="1" applyBorder="1" applyAlignment="1">
      <alignment vertical="top"/>
    </xf>
    <xf numFmtId="0" fontId="7" fillId="0" borderId="0" xfId="0" applyFont="1" applyAlignment="1">
      <alignment vertical="top"/>
    </xf>
    <xf numFmtId="49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justify" vertical="top" wrapText="1"/>
    </xf>
    <xf numFmtId="165" fontId="7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horizontal="justify" vertical="top"/>
    </xf>
    <xf numFmtId="165" fontId="9" fillId="0" borderId="1" xfId="0" applyNumberFormat="1" applyFont="1" applyBorder="1" applyAlignment="1">
      <alignment horizontal="right" vertical="top"/>
    </xf>
    <xf numFmtId="165" fontId="7" fillId="0" borderId="5" xfId="0" applyNumberFormat="1" applyFont="1" applyBorder="1" applyAlignment="1">
      <alignment horizontal="right" vertical="top"/>
    </xf>
    <xf numFmtId="49" fontId="7" fillId="0" borderId="1" xfId="0" applyNumberFormat="1" applyFont="1" applyBorder="1" applyAlignment="1">
      <alignment horizontal="center" vertical="top"/>
    </xf>
    <xf numFmtId="49" fontId="11" fillId="0" borderId="1" xfId="0" applyNumberFormat="1" applyFont="1" applyBorder="1" applyAlignment="1">
      <alignment horizontal="center" vertical="top"/>
    </xf>
    <xf numFmtId="0" fontId="11" fillId="0" borderId="1" xfId="0" applyFont="1" applyBorder="1" applyAlignment="1">
      <alignment horizontal="justify" vertical="top" wrapText="1"/>
    </xf>
    <xf numFmtId="49" fontId="12" fillId="0" borderId="1" xfId="0" applyNumberFormat="1" applyFont="1" applyBorder="1" applyAlignment="1">
      <alignment horizontal="center" vertical="top"/>
    </xf>
    <xf numFmtId="0" fontId="12" fillId="0" borderId="1" xfId="0" applyFont="1" applyBorder="1" applyAlignment="1">
      <alignment horizontal="justify" vertical="top" wrapText="1"/>
    </xf>
    <xf numFmtId="0" fontId="9" fillId="0" borderId="0" xfId="0" applyFont="1" applyAlignment="1">
      <alignment vertical="top"/>
    </xf>
    <xf numFmtId="0" fontId="9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justify" vertical="top" wrapText="1"/>
    </xf>
    <xf numFmtId="49" fontId="7" fillId="0" borderId="1" xfId="0" applyNumberFormat="1" applyFont="1" applyBorder="1" applyAlignment="1">
      <alignment horizontal="center" vertical="top" wrapText="1"/>
    </xf>
    <xf numFmtId="165" fontId="7" fillId="0" borderId="1" xfId="0" applyNumberFormat="1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1" xfId="0" applyFont="1" applyBorder="1" applyAlignment="1">
      <alignment horizontal="justify" vertical="top" wrapText="1"/>
    </xf>
    <xf numFmtId="0" fontId="20" fillId="0" borderId="0" xfId="0" applyFont="1" applyAlignment="1">
      <alignment vertical="top"/>
    </xf>
    <xf numFmtId="0" fontId="5" fillId="0" borderId="0" xfId="0" applyFont="1"/>
    <xf numFmtId="49" fontId="5" fillId="0" borderId="0" xfId="0" applyNumberFormat="1" applyFont="1"/>
    <xf numFmtId="0" fontId="6" fillId="0" borderId="0" xfId="0" applyFont="1"/>
    <xf numFmtId="0" fontId="7" fillId="0" borderId="0" xfId="0" applyFont="1"/>
    <xf numFmtId="164" fontId="7" fillId="0" borderId="0" xfId="0" applyNumberFormat="1" applyFont="1"/>
    <xf numFmtId="0" fontId="5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7" fillId="2" borderId="0" xfId="0" applyFont="1" applyFill="1" applyAlignment="1">
      <alignment vertical="top"/>
    </xf>
    <xf numFmtId="0" fontId="14" fillId="0" borderId="0" xfId="0" applyFont="1"/>
    <xf numFmtId="3" fontId="14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21" fillId="0" borderId="7" xfId="0" applyFont="1" applyBorder="1" applyAlignment="1">
      <alignment horizontal="left" vertical="top" wrapText="1"/>
    </xf>
    <xf numFmtId="0" fontId="21" fillId="0" borderId="8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vertical="top"/>
    </xf>
    <xf numFmtId="2" fontId="7" fillId="0" borderId="1" xfId="0" applyNumberFormat="1" applyFont="1" applyBorder="1" applyAlignment="1">
      <alignment vertical="top"/>
    </xf>
    <xf numFmtId="2" fontId="9" fillId="0" borderId="1" xfId="0" applyNumberFormat="1" applyFont="1" applyBorder="1" applyAlignment="1">
      <alignment vertical="top"/>
    </xf>
    <xf numFmtId="2" fontId="9" fillId="0" borderId="1" xfId="0" applyNumberFormat="1" applyFont="1" applyBorder="1" applyAlignment="1">
      <alignment horizontal="right" vertical="top"/>
    </xf>
    <xf numFmtId="2" fontId="7" fillId="0" borderId="5" xfId="0" applyNumberFormat="1" applyFont="1" applyBorder="1" applyAlignment="1">
      <alignment horizontal="right" vertical="top"/>
    </xf>
    <xf numFmtId="2" fontId="7" fillId="0" borderId="1" xfId="0" applyNumberFormat="1" applyFont="1" applyBorder="1" applyAlignment="1">
      <alignment vertical="top" wrapText="1"/>
    </xf>
    <xf numFmtId="0" fontId="9" fillId="0" borderId="0" xfId="0" applyFont="1"/>
    <xf numFmtId="0" fontId="21" fillId="0" borderId="0" xfId="0" applyFont="1" applyAlignment="1">
      <alignment horizontal="left" vertical="top" wrapText="1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5">
    <cellStyle name="Звичайни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4" xr:uid="{00000000-0005-0000-0000-000004000000}"/>
    <cellStyle name="Обычный 5" xfId="5" xr:uid="{00000000-0005-0000-0000-000005000000}"/>
    <cellStyle name="Обычный 6" xfId="6" xr:uid="{00000000-0005-0000-0000-000006000000}"/>
    <cellStyle name="Обычный 6 2" xfId="13" xr:uid="{00000000-0005-0000-0000-000007000000}"/>
    <cellStyle name="Обычный 6 2 2" xfId="14" xr:uid="{00000000-0005-0000-0000-000008000000}"/>
    <cellStyle name="Обычный 7" xfId="7" xr:uid="{00000000-0005-0000-0000-000009000000}"/>
    <cellStyle name="Обычный 8" xfId="8" xr:uid="{00000000-0005-0000-0000-00000A000000}"/>
    <cellStyle name="Процентный 2" xfId="9" xr:uid="{00000000-0005-0000-0000-00000B000000}"/>
    <cellStyle name="Тысячи [0]_Розподіл (2)" xfId="10" xr:uid="{00000000-0005-0000-0000-00000C000000}"/>
    <cellStyle name="Тысячи_Розподіл (2)" xfId="11" xr:uid="{00000000-0005-0000-0000-00000D000000}"/>
    <cellStyle name="Финансовый 2" xfId="12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5"/>
  <sheetViews>
    <sheetView tabSelected="1" view="pageBreakPreview" zoomScale="80" zoomScaleNormal="60" zoomScaleSheetLayoutView="80" workbookViewId="0">
      <pane xSplit="2" ySplit="7" topLeftCell="F254" activePane="bottomRight" state="frozen"/>
      <selection activeCell="F5" sqref="F5:F6"/>
      <selection pane="topRight" activeCell="F5" sqref="F5:F6"/>
      <selection pane="bottomLeft" activeCell="F5" sqref="F5:F6"/>
      <selection pane="bottomRight" activeCell="F81" sqref="F81"/>
    </sheetView>
  </sheetViews>
  <sheetFormatPr defaultColWidth="9.140625" defaultRowHeight="18.75" x14ac:dyDescent="0.3"/>
  <cols>
    <col min="1" max="1" width="11.5703125" style="24" customWidth="1"/>
    <col min="2" max="2" width="124.28515625" style="24" customWidth="1"/>
    <col min="3" max="3" width="23" style="24" customWidth="1"/>
    <col min="4" max="5" width="20" style="24" customWidth="1"/>
    <col min="6" max="6" width="21.7109375" style="24" customWidth="1"/>
    <col min="7" max="7" width="20.42578125" style="24" customWidth="1"/>
    <col min="8" max="8" width="19.85546875" style="24" customWidth="1"/>
    <col min="9" max="9" width="11.42578125" style="24" customWidth="1"/>
    <col min="10" max="10" width="12.28515625" style="24" customWidth="1"/>
    <col min="11" max="11" width="15.28515625" style="24" customWidth="1"/>
    <col min="12" max="16384" width="9.140625" style="24"/>
  </cols>
  <sheetData>
    <row r="1" spans="1:11" ht="20.25" x14ac:dyDescent="0.3">
      <c r="H1" s="23" t="s">
        <v>167</v>
      </c>
    </row>
    <row r="2" spans="1:11" ht="20.25" x14ac:dyDescent="0.3">
      <c r="H2" s="23" t="s">
        <v>98</v>
      </c>
    </row>
    <row r="3" spans="1:11" ht="27" x14ac:dyDescent="0.35">
      <c r="A3" s="51" t="s">
        <v>168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s="27" customFormat="1" x14ac:dyDescent="0.3">
      <c r="A4" s="25"/>
      <c r="B4" s="26"/>
      <c r="C4" s="24"/>
      <c r="D4" s="24"/>
      <c r="F4" s="28"/>
      <c r="H4" s="38" t="s">
        <v>99</v>
      </c>
      <c r="K4" s="29"/>
    </row>
    <row r="5" spans="1:11" s="31" customFormat="1" ht="36" customHeight="1" x14ac:dyDescent="0.2">
      <c r="A5" s="52" t="s">
        <v>0</v>
      </c>
      <c r="B5" s="53" t="s">
        <v>1</v>
      </c>
      <c r="C5" s="54" t="s">
        <v>169</v>
      </c>
      <c r="D5" s="55"/>
      <c r="E5" s="56"/>
      <c r="F5" s="57" t="s">
        <v>2</v>
      </c>
      <c r="G5" s="57"/>
      <c r="H5" s="57"/>
      <c r="I5" s="53" t="s">
        <v>3</v>
      </c>
      <c r="J5" s="53"/>
      <c r="K5" s="53"/>
    </row>
    <row r="6" spans="1:11" s="27" customFormat="1" ht="17.100000000000001" customHeight="1" x14ac:dyDescent="0.3">
      <c r="A6" s="52"/>
      <c r="B6" s="53"/>
      <c r="C6" s="58" t="s">
        <v>4</v>
      </c>
      <c r="D6" s="60" t="s">
        <v>5</v>
      </c>
      <c r="E6" s="60" t="s">
        <v>6</v>
      </c>
      <c r="F6" s="53" t="s">
        <v>4</v>
      </c>
      <c r="G6" s="57" t="s">
        <v>5</v>
      </c>
      <c r="H6" s="57" t="s">
        <v>7</v>
      </c>
      <c r="I6" s="53" t="s">
        <v>4</v>
      </c>
      <c r="J6" s="57" t="s">
        <v>5</v>
      </c>
      <c r="K6" s="57" t="s">
        <v>6</v>
      </c>
    </row>
    <row r="7" spans="1:11" s="27" customFormat="1" ht="42" customHeight="1" x14ac:dyDescent="0.3">
      <c r="A7" s="52"/>
      <c r="B7" s="53"/>
      <c r="C7" s="59"/>
      <c r="D7" s="61"/>
      <c r="E7" s="61"/>
      <c r="F7" s="53"/>
      <c r="G7" s="57"/>
      <c r="H7" s="57"/>
      <c r="I7" s="53"/>
      <c r="J7" s="57"/>
      <c r="K7" s="57"/>
    </row>
    <row r="8" spans="1:11" s="27" customFormat="1" ht="20.25" customHeight="1" x14ac:dyDescent="0.3">
      <c r="A8" s="30"/>
      <c r="B8" s="32" t="s">
        <v>8</v>
      </c>
      <c r="C8" s="42">
        <f t="shared" ref="C8:G8" si="0">C9+C13+C31+C35+C46+C51+C55+C59+C71+C80</f>
        <v>569538944.65999997</v>
      </c>
      <c r="D8" s="42">
        <f>D9+D13+D31+D35+D46+D51+D55+D59+D71+D80</f>
        <v>461822490.75999999</v>
      </c>
      <c r="E8" s="42">
        <f t="shared" si="0"/>
        <v>107716453.90000001</v>
      </c>
      <c r="F8" s="42">
        <f>H8+G8</f>
        <v>520036490.55999994</v>
      </c>
      <c r="G8" s="42">
        <f t="shared" si="0"/>
        <v>431536668.35999995</v>
      </c>
      <c r="H8" s="42">
        <f>H9+H13+H31+H35+H46+H51+H55+H59+H71+H80</f>
        <v>88499822.200000003</v>
      </c>
      <c r="I8" s="3">
        <f>IF(C8=0,0,F8/C8*100)</f>
        <v>91.308328506042429</v>
      </c>
      <c r="J8" s="3">
        <f t="shared" ref="J8" si="1">IF(D8=0,0,G8/D8*100)</f>
        <v>93.442107518375721</v>
      </c>
      <c r="K8" s="3">
        <f t="shared" ref="K8" si="2">IF(E8=0,0,H8/E8*100)</f>
        <v>82.159984845175074</v>
      </c>
    </row>
    <row r="9" spans="1:11" s="4" customFormat="1" x14ac:dyDescent="0.2">
      <c r="A9" s="1" t="s">
        <v>9</v>
      </c>
      <c r="B9" s="2" t="s">
        <v>10</v>
      </c>
      <c r="C9" s="42">
        <f t="shared" ref="C9:C51" si="3">D9+E9</f>
        <v>63608582.600000001</v>
      </c>
      <c r="D9" s="42">
        <f>SUM(D10:D12)</f>
        <v>61593047</v>
      </c>
      <c r="E9" s="42">
        <f>SUM(E10:E12)</f>
        <v>2015535.6</v>
      </c>
      <c r="F9" s="3">
        <f t="shared" ref="F9:F52" si="4">G9+H9</f>
        <v>59243578.989999995</v>
      </c>
      <c r="G9" s="42">
        <f>G10+G11+G12</f>
        <v>57988579.679999992</v>
      </c>
      <c r="H9" s="42">
        <f>H10+H11+H12</f>
        <v>1254999.31</v>
      </c>
      <c r="I9" s="3">
        <f>IF(C9=0,0,F9/C9*100)</f>
        <v>93.137712818647202</v>
      </c>
      <c r="J9" s="3">
        <f t="shared" ref="J9:K16" si="5">IF(D9=0,0,G9/D9*100)</f>
        <v>94.147931470251805</v>
      </c>
      <c r="K9" s="3">
        <f t="shared" si="5"/>
        <v>62.266293386234409</v>
      </c>
    </row>
    <row r="10" spans="1:11" s="4" customFormat="1" ht="37.5" x14ac:dyDescent="0.2">
      <c r="A10" s="5" t="s">
        <v>11</v>
      </c>
      <c r="B10" s="6" t="s">
        <v>12</v>
      </c>
      <c r="C10" s="41">
        <f t="shared" si="3"/>
        <v>51952868.600000001</v>
      </c>
      <c r="D10" s="41">
        <v>50088833</v>
      </c>
      <c r="E10" s="41">
        <v>1864035.6</v>
      </c>
      <c r="F10" s="7">
        <f t="shared" si="4"/>
        <v>48762295.289999999</v>
      </c>
      <c r="G10" s="41">
        <v>47657793.979999997</v>
      </c>
      <c r="H10" s="7">
        <v>1104501.31</v>
      </c>
      <c r="I10" s="7">
        <f t="shared" ref="I10:K43" si="6">IF(C10=0,0,F10/C10*100)</f>
        <v>93.858715801498576</v>
      </c>
      <c r="J10" s="7">
        <f t="shared" si="5"/>
        <v>95.146544899538782</v>
      </c>
      <c r="K10" s="7">
        <f t="shared" si="5"/>
        <v>59.253230464053367</v>
      </c>
    </row>
    <row r="11" spans="1:11" s="4" customFormat="1" ht="37.5" x14ac:dyDescent="0.2">
      <c r="A11" s="5" t="s">
        <v>13</v>
      </c>
      <c r="B11" s="6" t="s">
        <v>14</v>
      </c>
      <c r="C11" s="41">
        <f t="shared" si="3"/>
        <v>11216114</v>
      </c>
      <c r="D11" s="41">
        <v>11064614</v>
      </c>
      <c r="E11" s="41">
        <v>151500</v>
      </c>
      <c r="F11" s="7">
        <f t="shared" si="4"/>
        <v>10041683.699999999</v>
      </c>
      <c r="G11" s="41">
        <v>9891185.6999999993</v>
      </c>
      <c r="H11" s="7">
        <v>150498</v>
      </c>
      <c r="I11" s="7">
        <f t="shared" si="6"/>
        <v>89.529080214412943</v>
      </c>
      <c r="J11" s="7">
        <f t="shared" si="5"/>
        <v>89.394765149511755</v>
      </c>
      <c r="K11" s="7">
        <f t="shared" si="5"/>
        <v>99.338613861386136</v>
      </c>
    </row>
    <row r="12" spans="1:11" s="4" customFormat="1" x14ac:dyDescent="0.2">
      <c r="A12" s="5" t="s">
        <v>100</v>
      </c>
      <c r="B12" s="6" t="s">
        <v>101</v>
      </c>
      <c r="C12" s="41">
        <f t="shared" si="3"/>
        <v>439600</v>
      </c>
      <c r="D12" s="41">
        <v>439600</v>
      </c>
      <c r="E12" s="41"/>
      <c r="F12" s="7">
        <f t="shared" si="4"/>
        <v>439600</v>
      </c>
      <c r="G12" s="41">
        <v>439600</v>
      </c>
      <c r="H12" s="7"/>
      <c r="I12" s="7">
        <f t="shared" si="6"/>
        <v>100</v>
      </c>
      <c r="J12" s="7">
        <f t="shared" si="5"/>
        <v>100</v>
      </c>
      <c r="K12" s="7">
        <f t="shared" si="5"/>
        <v>0</v>
      </c>
    </row>
    <row r="13" spans="1:11" s="4" customFormat="1" x14ac:dyDescent="0.2">
      <c r="A13" s="1" t="s">
        <v>15</v>
      </c>
      <c r="B13" s="8" t="s">
        <v>16</v>
      </c>
      <c r="C13" s="42">
        <f>D13+E13</f>
        <v>233553901.93000001</v>
      </c>
      <c r="D13" s="42">
        <f>SUM(D14:D30)</f>
        <v>192035067.75999999</v>
      </c>
      <c r="E13" s="42">
        <f>SUM(E14:E30)</f>
        <v>41518834.170000002</v>
      </c>
      <c r="F13" s="3">
        <f>G13+H13</f>
        <v>224220501.23000002</v>
      </c>
      <c r="G13" s="42">
        <f>SUM(G14:G30)</f>
        <v>185310459.00000003</v>
      </c>
      <c r="H13" s="3">
        <f>H14+H15+H16+H17+H18+H19+H20+O29+H23+H24+H25+H26+H29+H22+H27</f>
        <v>38910042.229999997</v>
      </c>
      <c r="I13" s="3">
        <f t="shared" si="6"/>
        <v>96.003748760833219</v>
      </c>
      <c r="J13" s="3">
        <f t="shared" si="5"/>
        <v>96.498239181812266</v>
      </c>
      <c r="K13" s="3">
        <f t="shared" si="5"/>
        <v>93.716605988216727</v>
      </c>
    </row>
    <row r="14" spans="1:11" s="4" customFormat="1" x14ac:dyDescent="0.2">
      <c r="A14" s="5" t="s">
        <v>17</v>
      </c>
      <c r="B14" s="6" t="s">
        <v>18</v>
      </c>
      <c r="C14" s="41">
        <f t="shared" si="3"/>
        <v>77495387.079999998</v>
      </c>
      <c r="D14" s="41">
        <v>69907718</v>
      </c>
      <c r="E14" s="41">
        <v>7587669.0800000001</v>
      </c>
      <c r="F14" s="7">
        <f t="shared" si="4"/>
        <v>74384722.659999996</v>
      </c>
      <c r="G14" s="41">
        <v>67130815.25</v>
      </c>
      <c r="H14" s="7">
        <v>7253907.4100000001</v>
      </c>
      <c r="I14" s="7">
        <f t="shared" si="6"/>
        <v>95.986000538601346</v>
      </c>
      <c r="J14" s="7">
        <f t="shared" si="5"/>
        <v>96.027759409912363</v>
      </c>
      <c r="K14" s="7">
        <f t="shared" si="5"/>
        <v>95.601262173125761</v>
      </c>
    </row>
    <row r="15" spans="1:11" s="4" customFormat="1" ht="37.5" x14ac:dyDescent="0.2">
      <c r="A15" s="5" t="s">
        <v>19</v>
      </c>
      <c r="B15" s="6" t="s">
        <v>110</v>
      </c>
      <c r="C15" s="41">
        <f t="shared" si="3"/>
        <v>53511756.829999998</v>
      </c>
      <c r="D15" s="41">
        <v>42455067.759999998</v>
      </c>
      <c r="E15" s="41">
        <v>11056689.07</v>
      </c>
      <c r="F15" s="7">
        <f t="shared" si="4"/>
        <v>49002309.460000001</v>
      </c>
      <c r="G15" s="41">
        <v>39383582.090000004</v>
      </c>
      <c r="H15" s="7">
        <v>9618727.3699999992</v>
      </c>
      <c r="I15" s="7">
        <f t="shared" si="6"/>
        <v>91.572978281528052</v>
      </c>
      <c r="J15" s="7">
        <f t="shared" si="5"/>
        <v>92.765326185879132</v>
      </c>
      <c r="K15" s="7">
        <f t="shared" si="5"/>
        <v>86.994644681637951</v>
      </c>
    </row>
    <row r="16" spans="1:11" s="4" customFormat="1" ht="37.5" x14ac:dyDescent="0.2">
      <c r="A16" s="5" t="s">
        <v>20</v>
      </c>
      <c r="B16" s="6" t="s">
        <v>111</v>
      </c>
      <c r="C16" s="41">
        <f t="shared" si="3"/>
        <v>58276200</v>
      </c>
      <c r="D16" s="41">
        <v>58276200</v>
      </c>
      <c r="E16" s="41"/>
      <c r="F16" s="7">
        <f t="shared" si="4"/>
        <v>58145466.579999998</v>
      </c>
      <c r="G16" s="41">
        <v>58145466.579999998</v>
      </c>
      <c r="H16" s="7"/>
      <c r="I16" s="7">
        <f t="shared" si="6"/>
        <v>99.775665846434734</v>
      </c>
      <c r="J16" s="7">
        <f t="shared" si="5"/>
        <v>99.775665846434734</v>
      </c>
      <c r="K16" s="7">
        <f t="shared" si="5"/>
        <v>0</v>
      </c>
    </row>
    <row r="17" spans="1:11" s="4" customFormat="1" x14ac:dyDescent="0.2">
      <c r="A17" s="5" t="s">
        <v>21</v>
      </c>
      <c r="B17" s="6" t="s">
        <v>102</v>
      </c>
      <c r="C17" s="41">
        <f t="shared" si="3"/>
        <v>13103755</v>
      </c>
      <c r="D17" s="41">
        <v>11916530</v>
      </c>
      <c r="E17" s="41">
        <v>1187225</v>
      </c>
      <c r="F17" s="7">
        <f t="shared" si="4"/>
        <v>12736902.010000002</v>
      </c>
      <c r="G17" s="41">
        <v>11812450.050000001</v>
      </c>
      <c r="H17" s="7">
        <v>924451.96</v>
      </c>
      <c r="I17" s="7">
        <f t="shared" si="6"/>
        <v>97.200397977526293</v>
      </c>
      <c r="J17" s="7">
        <f t="shared" si="6"/>
        <v>99.126591801472415</v>
      </c>
      <c r="K17" s="7">
        <f t="shared" si="6"/>
        <v>77.866618374781524</v>
      </c>
    </row>
    <row r="18" spans="1:11" s="4" customFormat="1" x14ac:dyDescent="0.2">
      <c r="A18" s="5" t="s">
        <v>125</v>
      </c>
      <c r="B18" s="39" t="s">
        <v>126</v>
      </c>
      <c r="C18" s="41">
        <f t="shared" si="3"/>
        <v>327952</v>
      </c>
      <c r="D18" s="41">
        <v>327952</v>
      </c>
      <c r="E18" s="41"/>
      <c r="F18" s="7">
        <f t="shared" si="4"/>
        <v>327952</v>
      </c>
      <c r="G18" s="41">
        <v>327952</v>
      </c>
      <c r="H18" s="7"/>
      <c r="I18" s="7">
        <f t="shared" si="6"/>
        <v>100</v>
      </c>
      <c r="J18" s="7">
        <f t="shared" si="6"/>
        <v>100</v>
      </c>
      <c r="K18" s="7">
        <f t="shared" si="6"/>
        <v>0</v>
      </c>
    </row>
    <row r="19" spans="1:11" s="4" customFormat="1" ht="56.25" x14ac:dyDescent="0.2">
      <c r="A19" s="5" t="s">
        <v>130</v>
      </c>
      <c r="B19" s="39" t="s">
        <v>132</v>
      </c>
      <c r="C19" s="41">
        <f t="shared" si="3"/>
        <v>428200</v>
      </c>
      <c r="D19" s="41"/>
      <c r="E19" s="41">
        <v>428200</v>
      </c>
      <c r="F19" s="7">
        <f t="shared" si="4"/>
        <v>362728</v>
      </c>
      <c r="G19" s="7"/>
      <c r="H19" s="7">
        <v>362728</v>
      </c>
      <c r="I19" s="7"/>
      <c r="J19" s="7"/>
      <c r="K19" s="7"/>
    </row>
    <row r="20" spans="1:11" s="4" customFormat="1" ht="56.25" x14ac:dyDescent="0.2">
      <c r="A20" s="5" t="s">
        <v>129</v>
      </c>
      <c r="B20" s="39" t="s">
        <v>128</v>
      </c>
      <c r="C20" s="41">
        <f t="shared" si="3"/>
        <v>1596000</v>
      </c>
      <c r="D20" s="41">
        <v>1596000</v>
      </c>
      <c r="E20" s="41"/>
      <c r="F20" s="7">
        <f t="shared" si="4"/>
        <v>1277985</v>
      </c>
      <c r="G20" s="7">
        <v>1277985</v>
      </c>
      <c r="H20" s="7"/>
      <c r="I20" s="7">
        <f t="shared" ref="I20" si="7">IF(C20=0,0,F20/C20*100)</f>
        <v>80.074248120300751</v>
      </c>
      <c r="J20" s="7">
        <f t="shared" ref="J20" si="8">IF(D20=0,0,G20/D20*100)</f>
        <v>80.074248120300751</v>
      </c>
      <c r="K20" s="7">
        <f t="shared" ref="K20" si="9">IF(E20=0,0,H20/E20*100)</f>
        <v>0</v>
      </c>
    </row>
    <row r="21" spans="1:11" s="33" customFormat="1" ht="56.25" x14ac:dyDescent="0.2">
      <c r="A21" s="5" t="s">
        <v>22</v>
      </c>
      <c r="B21" s="39" t="s">
        <v>127</v>
      </c>
      <c r="C21" s="41">
        <f t="shared" si="3"/>
        <v>267600</v>
      </c>
      <c r="D21" s="41">
        <v>267600</v>
      </c>
      <c r="E21" s="43"/>
      <c r="F21" s="43">
        <f t="shared" si="4"/>
        <v>267112.46999999997</v>
      </c>
      <c r="G21" s="43">
        <v>267112.46999999997</v>
      </c>
      <c r="H21" s="43"/>
      <c r="I21" s="7">
        <f t="shared" si="6"/>
        <v>99.817813901345275</v>
      </c>
      <c r="J21" s="7">
        <f t="shared" si="6"/>
        <v>99.817813901345275</v>
      </c>
      <c r="K21" s="7">
        <f t="shared" si="6"/>
        <v>0</v>
      </c>
    </row>
    <row r="22" spans="1:11" s="33" customFormat="1" ht="56.25" x14ac:dyDescent="0.2">
      <c r="A22" s="5" t="s">
        <v>131</v>
      </c>
      <c r="B22" s="39" t="s">
        <v>133</v>
      </c>
      <c r="C22" s="41">
        <f t="shared" si="3"/>
        <v>321600</v>
      </c>
      <c r="D22" s="41"/>
      <c r="E22" s="43">
        <v>321600</v>
      </c>
      <c r="F22" s="43">
        <f t="shared" si="4"/>
        <v>301248.12</v>
      </c>
      <c r="G22" s="43"/>
      <c r="H22" s="43">
        <v>301248.12</v>
      </c>
      <c r="I22" s="7">
        <f t="shared" si="6"/>
        <v>93.671679104477619</v>
      </c>
      <c r="J22" s="7">
        <f t="shared" si="6"/>
        <v>0</v>
      </c>
      <c r="K22" s="7">
        <f t="shared" si="6"/>
        <v>93.671679104477619</v>
      </c>
    </row>
    <row r="23" spans="1:11" s="4" customFormat="1" ht="56.25" x14ac:dyDescent="0.2">
      <c r="A23" s="5" t="s">
        <v>118</v>
      </c>
      <c r="B23" s="39" t="s">
        <v>119</v>
      </c>
      <c r="C23" s="41">
        <f t="shared" si="3"/>
        <v>43914</v>
      </c>
      <c r="D23" s="7"/>
      <c r="E23" s="43">
        <v>43914</v>
      </c>
      <c r="F23" s="43">
        <f t="shared" si="4"/>
        <v>43182</v>
      </c>
      <c r="G23" s="43"/>
      <c r="H23" s="43">
        <v>43182</v>
      </c>
      <c r="I23" s="7">
        <f t="shared" si="6"/>
        <v>98.333105615521248</v>
      </c>
      <c r="J23" s="7">
        <f t="shared" si="6"/>
        <v>0</v>
      </c>
      <c r="K23" s="7">
        <f t="shared" si="6"/>
        <v>98.333105615521248</v>
      </c>
    </row>
    <row r="24" spans="1:11" s="4" customFormat="1" ht="56.25" x14ac:dyDescent="0.2">
      <c r="A24" s="5" t="s">
        <v>120</v>
      </c>
      <c r="B24" s="40" t="s">
        <v>121</v>
      </c>
      <c r="C24" s="41">
        <f t="shared" si="3"/>
        <v>175657.02</v>
      </c>
      <c r="D24" s="7"/>
      <c r="E24" s="43">
        <v>175657.02</v>
      </c>
      <c r="F24" s="43">
        <f t="shared" si="4"/>
        <v>161319</v>
      </c>
      <c r="G24" s="43"/>
      <c r="H24" s="43">
        <v>161319</v>
      </c>
      <c r="I24" s="7">
        <f t="shared" si="6"/>
        <v>91.837491037932907</v>
      </c>
      <c r="J24" s="7">
        <f t="shared" si="6"/>
        <v>0</v>
      </c>
      <c r="K24" s="7">
        <f t="shared" si="6"/>
        <v>91.837491037932907</v>
      </c>
    </row>
    <row r="25" spans="1:11" s="4" customFormat="1" x14ac:dyDescent="0.2">
      <c r="A25" s="5" t="s">
        <v>142</v>
      </c>
      <c r="B25" s="39" t="s">
        <v>143</v>
      </c>
      <c r="C25" s="41">
        <f t="shared" si="3"/>
        <v>18120880</v>
      </c>
      <c r="D25" s="7"/>
      <c r="E25" s="43">
        <v>18120880</v>
      </c>
      <c r="F25" s="43">
        <f t="shared" si="4"/>
        <v>17717075.289999999</v>
      </c>
      <c r="G25" s="43"/>
      <c r="H25" s="43">
        <v>17717075.289999999</v>
      </c>
      <c r="I25" s="7"/>
      <c r="J25" s="7"/>
      <c r="K25" s="7"/>
    </row>
    <row r="26" spans="1:11" s="4" customFormat="1" ht="37.5" x14ac:dyDescent="0.2">
      <c r="A26" s="5" t="s">
        <v>139</v>
      </c>
      <c r="B26" s="39" t="s">
        <v>140</v>
      </c>
      <c r="C26" s="41">
        <f t="shared" si="3"/>
        <v>2207800</v>
      </c>
      <c r="D26" s="7"/>
      <c r="E26" s="43">
        <v>2207800</v>
      </c>
      <c r="F26" s="43">
        <f t="shared" si="4"/>
        <v>2138269.69</v>
      </c>
      <c r="G26" s="43"/>
      <c r="H26" s="43">
        <v>2138269.69</v>
      </c>
      <c r="I26" s="7"/>
      <c r="J26" s="7"/>
      <c r="K26" s="7"/>
    </row>
    <row r="27" spans="1:11" s="4" customFormat="1" ht="56.25" x14ac:dyDescent="0.2">
      <c r="A27" s="5" t="s">
        <v>138</v>
      </c>
      <c r="B27" s="39" t="s">
        <v>141</v>
      </c>
      <c r="C27" s="41">
        <f t="shared" si="3"/>
        <v>163400</v>
      </c>
      <c r="D27" s="7"/>
      <c r="E27" s="43">
        <v>163400</v>
      </c>
      <c r="F27" s="43">
        <f t="shared" si="4"/>
        <v>163333.39000000001</v>
      </c>
      <c r="G27" s="43"/>
      <c r="H27" s="43">
        <v>163333.39000000001</v>
      </c>
      <c r="I27" s="7"/>
      <c r="J27" s="7"/>
      <c r="K27" s="7"/>
    </row>
    <row r="28" spans="1:11" s="4" customFormat="1" ht="37.5" x14ac:dyDescent="0.2">
      <c r="A28" s="5" t="s">
        <v>135</v>
      </c>
      <c r="B28" s="18" t="s">
        <v>134</v>
      </c>
      <c r="C28" s="41">
        <f t="shared" si="3"/>
        <v>5267500</v>
      </c>
      <c r="D28" s="7">
        <v>5267500</v>
      </c>
      <c r="E28" s="43"/>
      <c r="F28" s="43">
        <f t="shared" si="4"/>
        <v>5051483.8099999996</v>
      </c>
      <c r="G28" s="43">
        <v>5051483.8099999996</v>
      </c>
      <c r="H28" s="43"/>
      <c r="I28" s="7"/>
      <c r="J28" s="7"/>
      <c r="K28" s="7"/>
    </row>
    <row r="29" spans="1:11" s="4" customFormat="1" ht="56.25" x14ac:dyDescent="0.2">
      <c r="A29" s="5" t="s">
        <v>136</v>
      </c>
      <c r="B29" s="39" t="s">
        <v>137</v>
      </c>
      <c r="C29" s="41">
        <f t="shared" si="3"/>
        <v>225800</v>
      </c>
      <c r="D29" s="7"/>
      <c r="E29" s="43">
        <v>225800</v>
      </c>
      <c r="F29" s="43">
        <f t="shared" si="4"/>
        <v>225800</v>
      </c>
      <c r="G29" s="43"/>
      <c r="H29" s="43">
        <v>225800</v>
      </c>
      <c r="I29" s="7"/>
      <c r="J29" s="7"/>
      <c r="K29" s="7"/>
    </row>
    <row r="30" spans="1:11" s="4" customFormat="1" ht="37.5" x14ac:dyDescent="0.2">
      <c r="A30" s="5" t="s">
        <v>170</v>
      </c>
      <c r="B30" s="49" t="s">
        <v>171</v>
      </c>
      <c r="C30" s="41">
        <f t="shared" si="3"/>
        <v>2020500</v>
      </c>
      <c r="D30" s="7">
        <v>2020500</v>
      </c>
      <c r="E30" s="43"/>
      <c r="F30" s="43">
        <f t="shared" si="4"/>
        <v>1913611.75</v>
      </c>
      <c r="G30" s="43">
        <v>1913611.75</v>
      </c>
      <c r="H30" s="43"/>
      <c r="I30" s="7"/>
      <c r="J30" s="7"/>
      <c r="K30" s="7"/>
    </row>
    <row r="31" spans="1:11" s="4" customFormat="1" x14ac:dyDescent="0.2">
      <c r="A31" s="1" t="s">
        <v>23</v>
      </c>
      <c r="B31" s="8" t="s">
        <v>24</v>
      </c>
      <c r="C31" s="44">
        <f t="shared" si="3"/>
        <v>29331830</v>
      </c>
      <c r="D31" s="44">
        <f>SUM(D32:D34)</f>
        <v>27628780</v>
      </c>
      <c r="E31" s="44">
        <f>SUM(E32:E34)</f>
        <v>1703050</v>
      </c>
      <c r="F31" s="44">
        <f t="shared" si="4"/>
        <v>26715789.770000003</v>
      </c>
      <c r="G31" s="44">
        <f>SUM(G32:G34)</f>
        <v>25119213.380000003</v>
      </c>
      <c r="H31" s="44">
        <f>SUM(H32:H34)</f>
        <v>1596576.3900000001</v>
      </c>
      <c r="I31" s="3">
        <f t="shared" si="6"/>
        <v>91.081223946818184</v>
      </c>
      <c r="J31" s="3">
        <f t="shared" si="6"/>
        <v>90.91683881807306</v>
      </c>
      <c r="K31" s="3">
        <f t="shared" si="6"/>
        <v>93.748063180763936</v>
      </c>
    </row>
    <row r="32" spans="1:11" s="4" customFormat="1" ht="37.5" x14ac:dyDescent="0.2">
      <c r="A32" s="5" t="s">
        <v>25</v>
      </c>
      <c r="B32" s="6" t="s">
        <v>26</v>
      </c>
      <c r="C32" s="43">
        <f t="shared" si="3"/>
        <v>12398140</v>
      </c>
      <c r="D32" s="43">
        <v>11490940</v>
      </c>
      <c r="E32" s="43">
        <v>907200</v>
      </c>
      <c r="F32" s="43">
        <f t="shared" si="4"/>
        <v>11811802.33</v>
      </c>
      <c r="G32" s="43">
        <v>10944802.33</v>
      </c>
      <c r="H32" s="43">
        <v>867000</v>
      </c>
      <c r="I32" s="7">
        <f t="shared" si="6"/>
        <v>95.270761017378419</v>
      </c>
      <c r="J32" s="7">
        <f t="shared" si="6"/>
        <v>95.247232428330491</v>
      </c>
      <c r="K32" s="7">
        <f t="shared" si="6"/>
        <v>95.568783068783063</v>
      </c>
    </row>
    <row r="33" spans="1:11" s="4" customFormat="1" x14ac:dyDescent="0.2">
      <c r="A33" s="5" t="s">
        <v>27</v>
      </c>
      <c r="B33" s="6" t="s">
        <v>103</v>
      </c>
      <c r="C33" s="43">
        <f t="shared" si="3"/>
        <v>1290000</v>
      </c>
      <c r="D33" s="43">
        <v>1290000</v>
      </c>
      <c r="E33" s="43"/>
      <c r="F33" s="43">
        <f t="shared" si="4"/>
        <v>666819.42000000004</v>
      </c>
      <c r="G33" s="43">
        <v>666819.42000000004</v>
      </c>
      <c r="H33" s="43"/>
      <c r="I33" s="7">
        <f t="shared" si="6"/>
        <v>51.691427906976749</v>
      </c>
      <c r="J33" s="7">
        <f t="shared" si="6"/>
        <v>51.691427906976749</v>
      </c>
      <c r="K33" s="7">
        <f t="shared" si="6"/>
        <v>0</v>
      </c>
    </row>
    <row r="34" spans="1:11" s="4" customFormat="1" x14ac:dyDescent="0.2">
      <c r="A34" s="5" t="s">
        <v>28</v>
      </c>
      <c r="B34" s="6" t="s">
        <v>29</v>
      </c>
      <c r="C34" s="43">
        <f t="shared" si="3"/>
        <v>15643690</v>
      </c>
      <c r="D34" s="43">
        <v>14847840</v>
      </c>
      <c r="E34" s="43">
        <v>795850</v>
      </c>
      <c r="F34" s="43">
        <f t="shared" si="4"/>
        <v>14237168.020000001</v>
      </c>
      <c r="G34" s="43">
        <v>13507591.630000001</v>
      </c>
      <c r="H34" s="43">
        <v>729576.39</v>
      </c>
      <c r="I34" s="7">
        <f t="shared" si="6"/>
        <v>91.00901398583072</v>
      </c>
      <c r="J34" s="7">
        <f t="shared" si="6"/>
        <v>90.97344549779632</v>
      </c>
      <c r="K34" s="7">
        <f t="shared" si="6"/>
        <v>91.672600364390277</v>
      </c>
    </row>
    <row r="35" spans="1:11" s="4" customFormat="1" x14ac:dyDescent="0.2">
      <c r="A35" s="1" t="s">
        <v>30</v>
      </c>
      <c r="B35" s="8" t="s">
        <v>31</v>
      </c>
      <c r="C35" s="45">
        <f t="shared" si="3"/>
        <v>54728197.219999999</v>
      </c>
      <c r="D35" s="45">
        <f>SUM(D36:D44)</f>
        <v>44363787</v>
      </c>
      <c r="E35" s="45">
        <f>SUM(E36:E45)</f>
        <v>10364410.220000001</v>
      </c>
      <c r="F35" s="45">
        <f t="shared" si="4"/>
        <v>46721131.32</v>
      </c>
      <c r="G35" s="45">
        <f>SUM(G36:G44)</f>
        <v>36396721.100000001</v>
      </c>
      <c r="H35" s="45">
        <f>SUM(H36:H45)</f>
        <v>10324410.220000001</v>
      </c>
      <c r="I35" s="9">
        <f t="shared" si="6"/>
        <v>85.369395838469387</v>
      </c>
      <c r="J35" s="9">
        <f t="shared" si="6"/>
        <v>82.041510793476675</v>
      </c>
      <c r="K35" s="9">
        <f t="shared" si="6"/>
        <v>99.614063905702878</v>
      </c>
    </row>
    <row r="36" spans="1:11" s="4" customFormat="1" x14ac:dyDescent="0.2">
      <c r="A36" s="5" t="s">
        <v>144</v>
      </c>
      <c r="B36" s="39" t="s">
        <v>148</v>
      </c>
      <c r="C36" s="46">
        <f t="shared" si="3"/>
        <v>60000</v>
      </c>
      <c r="D36" s="46">
        <v>60000</v>
      </c>
      <c r="E36" s="46"/>
      <c r="F36" s="46">
        <f t="shared" si="4"/>
        <v>2820.74</v>
      </c>
      <c r="G36" s="46">
        <v>2820.74</v>
      </c>
      <c r="H36" s="46"/>
      <c r="I36" s="10">
        <f t="shared" si="6"/>
        <v>4.7012333333333327</v>
      </c>
      <c r="J36" s="10">
        <f t="shared" si="6"/>
        <v>4.7012333333333327</v>
      </c>
      <c r="K36" s="10">
        <f t="shared" si="6"/>
        <v>0</v>
      </c>
    </row>
    <row r="37" spans="1:11" s="4" customFormat="1" x14ac:dyDescent="0.2">
      <c r="A37" s="5" t="s">
        <v>32</v>
      </c>
      <c r="B37" s="39" t="s">
        <v>33</v>
      </c>
      <c r="C37" s="46">
        <f t="shared" si="3"/>
        <v>170000</v>
      </c>
      <c r="D37" s="46">
        <v>170000</v>
      </c>
      <c r="E37" s="46"/>
      <c r="F37" s="46">
        <f t="shared" si="4"/>
        <v>29046.6</v>
      </c>
      <c r="G37" s="46">
        <v>29046.6</v>
      </c>
      <c r="H37" s="46"/>
      <c r="I37" s="10">
        <f t="shared" si="6"/>
        <v>17.086235294117646</v>
      </c>
      <c r="J37" s="10">
        <f t="shared" si="6"/>
        <v>17.086235294117646</v>
      </c>
      <c r="K37" s="10">
        <f t="shared" si="6"/>
        <v>0</v>
      </c>
    </row>
    <row r="38" spans="1:11" s="4" customFormat="1" x14ac:dyDescent="0.2">
      <c r="A38" s="5" t="s">
        <v>34</v>
      </c>
      <c r="B38" s="18" t="s">
        <v>35</v>
      </c>
      <c r="C38" s="46">
        <f t="shared" si="3"/>
        <v>1014900</v>
      </c>
      <c r="D38" s="46">
        <v>1014900</v>
      </c>
      <c r="E38" s="46"/>
      <c r="F38" s="46">
        <f t="shared" si="4"/>
        <v>1014671.5</v>
      </c>
      <c r="G38" s="46">
        <v>1014671.5</v>
      </c>
      <c r="H38" s="46"/>
      <c r="I38" s="10">
        <f t="shared" si="6"/>
        <v>99.97748546654843</v>
      </c>
      <c r="J38" s="10">
        <f t="shared" si="6"/>
        <v>99.97748546654843</v>
      </c>
      <c r="K38" s="10">
        <f t="shared" si="6"/>
        <v>0</v>
      </c>
    </row>
    <row r="39" spans="1:11" s="4" customFormat="1" ht="56.25" x14ac:dyDescent="0.2">
      <c r="A39" s="5" t="s">
        <v>36</v>
      </c>
      <c r="B39" s="39" t="s">
        <v>149</v>
      </c>
      <c r="C39" s="43">
        <f t="shared" si="3"/>
        <v>12910628.220000001</v>
      </c>
      <c r="D39" s="43">
        <v>9498646</v>
      </c>
      <c r="E39" s="43">
        <v>3411982.22</v>
      </c>
      <c r="F39" s="43">
        <f t="shared" si="4"/>
        <v>12741067.290000001</v>
      </c>
      <c r="G39" s="43">
        <v>9369085.0700000003</v>
      </c>
      <c r="H39" s="43">
        <v>3371982.22</v>
      </c>
      <c r="I39" s="7">
        <f t="shared" si="6"/>
        <v>98.68665624080684</v>
      </c>
      <c r="J39" s="7">
        <f t="shared" si="6"/>
        <v>98.636006331849828</v>
      </c>
      <c r="K39" s="7">
        <f t="shared" si="6"/>
        <v>98.827660948362151</v>
      </c>
    </row>
    <row r="40" spans="1:11" s="4" customFormat="1" ht="37.5" x14ac:dyDescent="0.2">
      <c r="A40" s="5" t="s">
        <v>145</v>
      </c>
      <c r="B40" s="39" t="s">
        <v>150</v>
      </c>
      <c r="C40" s="46">
        <f t="shared" si="3"/>
        <v>872755</v>
      </c>
      <c r="D40" s="46">
        <v>872755</v>
      </c>
      <c r="E40" s="46"/>
      <c r="F40" s="46">
        <f t="shared" si="4"/>
        <v>867564.66</v>
      </c>
      <c r="G40" s="46">
        <v>867564.66</v>
      </c>
      <c r="H40" s="46"/>
      <c r="I40" s="10">
        <f t="shared" si="6"/>
        <v>99.405292436021568</v>
      </c>
      <c r="J40" s="10">
        <f t="shared" si="6"/>
        <v>99.405292436021568</v>
      </c>
      <c r="K40" s="10">
        <f t="shared" si="6"/>
        <v>0</v>
      </c>
    </row>
    <row r="41" spans="1:11" s="4" customFormat="1" ht="56.25" x14ac:dyDescent="0.2">
      <c r="A41" s="11" t="s">
        <v>37</v>
      </c>
      <c r="B41" s="18" t="s">
        <v>38</v>
      </c>
      <c r="C41" s="46">
        <f t="shared" si="3"/>
        <v>525600</v>
      </c>
      <c r="D41" s="46">
        <v>525600</v>
      </c>
      <c r="E41" s="46"/>
      <c r="F41" s="46">
        <f t="shared" si="4"/>
        <v>454427.9</v>
      </c>
      <c r="G41" s="46">
        <v>454427.9</v>
      </c>
      <c r="H41" s="46"/>
      <c r="I41" s="10">
        <f t="shared" si="6"/>
        <v>86.458885083713852</v>
      </c>
      <c r="J41" s="10">
        <f t="shared" si="6"/>
        <v>86.458885083713852</v>
      </c>
      <c r="K41" s="10">
        <f t="shared" si="6"/>
        <v>0</v>
      </c>
    </row>
    <row r="42" spans="1:11" s="4" customFormat="1" ht="37.5" x14ac:dyDescent="0.2">
      <c r="A42" s="5" t="s">
        <v>146</v>
      </c>
      <c r="B42" s="39" t="s">
        <v>151</v>
      </c>
      <c r="C42" s="46">
        <f t="shared" si="3"/>
        <v>566886</v>
      </c>
      <c r="D42" s="46">
        <v>566886</v>
      </c>
      <c r="E42" s="46"/>
      <c r="F42" s="46">
        <f t="shared" si="4"/>
        <v>359354.63</v>
      </c>
      <c r="G42" s="46">
        <v>359354.63</v>
      </c>
      <c r="H42" s="46"/>
      <c r="I42" s="10">
        <f t="shared" si="6"/>
        <v>63.390986900364446</v>
      </c>
      <c r="J42" s="10">
        <f t="shared" si="6"/>
        <v>63.390986900364446</v>
      </c>
      <c r="K42" s="10">
        <f t="shared" si="6"/>
        <v>0</v>
      </c>
    </row>
    <row r="43" spans="1:11" s="4" customFormat="1" ht="37.5" x14ac:dyDescent="0.2">
      <c r="A43" s="5" t="s">
        <v>147</v>
      </c>
      <c r="B43" s="39" t="s">
        <v>152</v>
      </c>
      <c r="C43" s="46">
        <f t="shared" si="3"/>
        <v>450000</v>
      </c>
      <c r="D43" s="46">
        <v>450000</v>
      </c>
      <c r="E43" s="46"/>
      <c r="F43" s="46">
        <f t="shared" si="4"/>
        <v>449750</v>
      </c>
      <c r="G43" s="46">
        <v>449750</v>
      </c>
      <c r="H43" s="46"/>
      <c r="I43" s="10">
        <f t="shared" si="6"/>
        <v>99.944444444444443</v>
      </c>
      <c r="J43" s="10">
        <f t="shared" si="6"/>
        <v>99.944444444444443</v>
      </c>
      <c r="K43" s="10">
        <f t="shared" si="6"/>
        <v>0</v>
      </c>
    </row>
    <row r="44" spans="1:11" s="4" customFormat="1" x14ac:dyDescent="0.2">
      <c r="A44" s="5" t="s">
        <v>39</v>
      </c>
      <c r="B44" s="6" t="s">
        <v>40</v>
      </c>
      <c r="C44" s="46">
        <f t="shared" si="3"/>
        <v>31205000</v>
      </c>
      <c r="D44" s="46">
        <v>31205000</v>
      </c>
      <c r="E44" s="46"/>
      <c r="F44" s="46">
        <f t="shared" si="4"/>
        <v>23850000</v>
      </c>
      <c r="G44" s="46">
        <v>23850000</v>
      </c>
      <c r="H44" s="46"/>
      <c r="I44" s="10">
        <f t="shared" ref="I44:K70" si="10">IF(C44=0,0,F44/C44*100)</f>
        <v>76.43005928537093</v>
      </c>
      <c r="J44" s="10">
        <f t="shared" si="10"/>
        <v>76.43005928537093</v>
      </c>
      <c r="K44" s="10">
        <f t="shared" si="10"/>
        <v>0</v>
      </c>
    </row>
    <row r="45" spans="1:11" s="4" customFormat="1" ht="37.5" x14ac:dyDescent="0.2">
      <c r="A45" s="5" t="s">
        <v>153</v>
      </c>
      <c r="B45" s="39" t="s">
        <v>154</v>
      </c>
      <c r="C45" s="46">
        <f t="shared" si="3"/>
        <v>6952428</v>
      </c>
      <c r="D45" s="46"/>
      <c r="E45" s="46">
        <v>6952428</v>
      </c>
      <c r="F45" s="46">
        <f t="shared" si="4"/>
        <v>6952428</v>
      </c>
      <c r="G45" s="46"/>
      <c r="H45" s="46">
        <v>6952428</v>
      </c>
      <c r="I45" s="10"/>
      <c r="J45" s="10"/>
      <c r="K45" s="10"/>
    </row>
    <row r="46" spans="1:11" s="4" customFormat="1" x14ac:dyDescent="0.2">
      <c r="A46" s="1" t="s">
        <v>41</v>
      </c>
      <c r="B46" s="8" t="s">
        <v>42</v>
      </c>
      <c r="C46" s="44">
        <f t="shared" si="3"/>
        <v>26986620.34</v>
      </c>
      <c r="D46" s="44">
        <f>SUM(D47:D50)</f>
        <v>23166163</v>
      </c>
      <c r="E46" s="44">
        <f>SUM(E47:E50)</f>
        <v>3820457.34</v>
      </c>
      <c r="F46" s="44">
        <f t="shared" si="4"/>
        <v>26159157.239999998</v>
      </c>
      <c r="G46" s="44">
        <f>SUM(G47:G50)</f>
        <v>22675482.579999998</v>
      </c>
      <c r="H46" s="44">
        <f>SUM(H47:H50)</f>
        <v>3483674.66</v>
      </c>
      <c r="I46" s="3">
        <f t="shared" si="10"/>
        <v>96.933802419217642</v>
      </c>
      <c r="J46" s="3">
        <f t="shared" si="10"/>
        <v>97.881908972150455</v>
      </c>
      <c r="K46" s="3">
        <f t="shared" si="10"/>
        <v>91.184754859741489</v>
      </c>
    </row>
    <row r="47" spans="1:11" s="4" customFormat="1" x14ac:dyDescent="0.2">
      <c r="A47" s="12" t="s">
        <v>43</v>
      </c>
      <c r="B47" s="13" t="s">
        <v>44</v>
      </c>
      <c r="C47" s="43">
        <f t="shared" si="3"/>
        <v>1294807.3400000001</v>
      </c>
      <c r="D47" s="43">
        <v>1258130</v>
      </c>
      <c r="E47" s="43">
        <v>36677.339999999997</v>
      </c>
      <c r="F47" s="43">
        <f t="shared" si="4"/>
        <v>1289791.79</v>
      </c>
      <c r="G47" s="43">
        <v>1253114.45</v>
      </c>
      <c r="H47" s="43">
        <v>36677.339999999997</v>
      </c>
      <c r="I47" s="7">
        <f t="shared" si="10"/>
        <v>99.612641213479677</v>
      </c>
      <c r="J47" s="7">
        <f t="shared" si="10"/>
        <v>99.60134882722771</v>
      </c>
      <c r="K47" s="7">
        <f t="shared" si="10"/>
        <v>100</v>
      </c>
    </row>
    <row r="48" spans="1:11" s="4" customFormat="1" ht="37.5" x14ac:dyDescent="0.2">
      <c r="A48" s="12" t="s">
        <v>124</v>
      </c>
      <c r="B48" s="39" t="s">
        <v>155</v>
      </c>
      <c r="C48" s="43"/>
      <c r="D48" s="43">
        <v>7486345</v>
      </c>
      <c r="E48" s="43">
        <v>2230860</v>
      </c>
      <c r="F48" s="43"/>
      <c r="G48" s="43">
        <v>7476391.5099999998</v>
      </c>
      <c r="H48" s="43">
        <v>2115744.66</v>
      </c>
      <c r="I48" s="7"/>
      <c r="J48" s="7"/>
      <c r="K48" s="7"/>
    </row>
    <row r="49" spans="1:11" s="4" customFormat="1" x14ac:dyDescent="0.2">
      <c r="A49" s="12" t="s">
        <v>45</v>
      </c>
      <c r="B49" s="13" t="s">
        <v>104</v>
      </c>
      <c r="C49" s="43">
        <f t="shared" si="3"/>
        <v>13258170</v>
      </c>
      <c r="D49" s="43">
        <v>11705250</v>
      </c>
      <c r="E49" s="43">
        <v>1552920</v>
      </c>
      <c r="F49" s="43">
        <f t="shared" si="4"/>
        <v>12598538.029999999</v>
      </c>
      <c r="G49" s="43">
        <v>11267285.369999999</v>
      </c>
      <c r="H49" s="43">
        <v>1331252.6599999999</v>
      </c>
      <c r="I49" s="7">
        <f t="shared" si="10"/>
        <v>95.024713289994011</v>
      </c>
      <c r="J49" s="7">
        <f t="shared" si="10"/>
        <v>96.258391490997624</v>
      </c>
      <c r="K49" s="7">
        <f t="shared" si="10"/>
        <v>85.725772093861892</v>
      </c>
    </row>
    <row r="50" spans="1:11" s="4" customFormat="1" x14ac:dyDescent="0.2">
      <c r="A50" s="12" t="s">
        <v>46</v>
      </c>
      <c r="B50" s="13" t="s">
        <v>47</v>
      </c>
      <c r="C50" s="43">
        <f t="shared" si="3"/>
        <v>2716438</v>
      </c>
      <c r="D50" s="43">
        <v>2716438</v>
      </c>
      <c r="E50" s="43"/>
      <c r="F50" s="43">
        <f t="shared" si="4"/>
        <v>2678691.25</v>
      </c>
      <c r="G50" s="43">
        <v>2678691.25</v>
      </c>
      <c r="H50" s="43"/>
      <c r="I50" s="7">
        <f t="shared" si="10"/>
        <v>98.610432117353682</v>
      </c>
      <c r="J50" s="7">
        <f t="shared" si="10"/>
        <v>98.610432117353682</v>
      </c>
      <c r="K50" s="7">
        <f t="shared" si="10"/>
        <v>0</v>
      </c>
    </row>
    <row r="51" spans="1:11" s="4" customFormat="1" x14ac:dyDescent="0.2">
      <c r="A51" s="1" t="s">
        <v>48</v>
      </c>
      <c r="B51" s="8" t="s">
        <v>49</v>
      </c>
      <c r="C51" s="44">
        <f t="shared" si="3"/>
        <v>7230724</v>
      </c>
      <c r="D51" s="44">
        <f>SUM(D52:D53)</f>
        <v>6641739</v>
      </c>
      <c r="E51" s="44">
        <f>SUM(E52:E54)</f>
        <v>588985</v>
      </c>
      <c r="F51" s="44">
        <f t="shared" si="4"/>
        <v>6724438.5199999996</v>
      </c>
      <c r="G51" s="44">
        <f>SUM(G52:G53)</f>
        <v>6482941.2399999993</v>
      </c>
      <c r="H51" s="44">
        <f>SUM(H52:H53)</f>
        <v>241497.28</v>
      </c>
      <c r="I51" s="3">
        <f t="shared" si="10"/>
        <v>92.998135733019254</v>
      </c>
      <c r="J51" s="3">
        <f t="shared" si="10"/>
        <v>97.60909364249332</v>
      </c>
      <c r="K51" s="3">
        <f t="shared" si="10"/>
        <v>41.002280193892879</v>
      </c>
    </row>
    <row r="52" spans="1:11" s="33" customFormat="1" ht="37.5" x14ac:dyDescent="0.2">
      <c r="A52" s="11" t="s">
        <v>112</v>
      </c>
      <c r="B52" s="6" t="s">
        <v>113</v>
      </c>
      <c r="C52" s="43">
        <f t="shared" ref="C52:C75" si="11">D52+E52</f>
        <v>140544</v>
      </c>
      <c r="D52" s="43">
        <v>140544</v>
      </c>
      <c r="E52" s="43"/>
      <c r="F52" s="43">
        <f t="shared" si="4"/>
        <v>82279.27</v>
      </c>
      <c r="G52" s="43">
        <v>82279.27</v>
      </c>
      <c r="H52" s="43"/>
      <c r="I52" s="7">
        <f t="shared" si="10"/>
        <v>58.543424123406197</v>
      </c>
      <c r="J52" s="7">
        <f t="shared" si="10"/>
        <v>58.543424123406197</v>
      </c>
      <c r="K52" s="7">
        <f t="shared" si="10"/>
        <v>0</v>
      </c>
    </row>
    <row r="53" spans="1:11" s="4" customFormat="1" ht="37.5" x14ac:dyDescent="0.2">
      <c r="A53" s="11" t="s">
        <v>50</v>
      </c>
      <c r="B53" s="6" t="s">
        <v>51</v>
      </c>
      <c r="C53" s="43">
        <f t="shared" si="11"/>
        <v>7040180</v>
      </c>
      <c r="D53" s="43">
        <v>6501195</v>
      </c>
      <c r="E53" s="43">
        <v>538985</v>
      </c>
      <c r="F53" s="43">
        <f t="shared" ref="F53:F79" si="12">G53+H53</f>
        <v>6642159.25</v>
      </c>
      <c r="G53" s="43">
        <v>6400661.9699999997</v>
      </c>
      <c r="H53" s="43">
        <v>241497.28</v>
      </c>
      <c r="I53" s="7">
        <f t="shared" si="10"/>
        <v>94.346440716004423</v>
      </c>
      <c r="J53" s="7">
        <f t="shared" si="10"/>
        <v>98.453622295593348</v>
      </c>
      <c r="K53" s="7">
        <f t="shared" si="10"/>
        <v>44.805937085447646</v>
      </c>
    </row>
    <row r="54" spans="1:11" s="4" customFormat="1" x14ac:dyDescent="0.2">
      <c r="A54" s="11" t="s">
        <v>156</v>
      </c>
      <c r="B54" s="39" t="s">
        <v>157</v>
      </c>
      <c r="C54" s="43"/>
      <c r="D54" s="43"/>
      <c r="E54" s="43">
        <v>50000</v>
      </c>
      <c r="F54" s="43"/>
      <c r="G54" s="43"/>
      <c r="H54" s="43"/>
      <c r="I54" s="7"/>
      <c r="J54" s="7"/>
      <c r="K54" s="7"/>
    </row>
    <row r="55" spans="1:11" s="4" customFormat="1" x14ac:dyDescent="0.2">
      <c r="A55" s="1" t="s">
        <v>52</v>
      </c>
      <c r="B55" s="8" t="s">
        <v>53</v>
      </c>
      <c r="C55" s="44">
        <f t="shared" si="11"/>
        <v>94794866.569999993</v>
      </c>
      <c r="D55" s="44">
        <f>SUM(D56:D58)</f>
        <v>67706368</v>
      </c>
      <c r="E55" s="44">
        <f>SUM(E56:E58)</f>
        <v>27088498.57</v>
      </c>
      <c r="F55" s="44">
        <f t="shared" si="12"/>
        <v>75155628.700000003</v>
      </c>
      <c r="G55" s="44">
        <f>SUM(G56:G58)</f>
        <v>60981787.530000001</v>
      </c>
      <c r="H55" s="44">
        <f>SUM(H56:H58)</f>
        <v>14173841.17</v>
      </c>
      <c r="I55" s="3">
        <f t="shared" si="10"/>
        <v>79.282382495366804</v>
      </c>
      <c r="J55" s="3">
        <f t="shared" si="10"/>
        <v>90.068023631100701</v>
      </c>
      <c r="K55" s="3">
        <f t="shared" si="10"/>
        <v>52.324203696166684</v>
      </c>
    </row>
    <row r="56" spans="1:11" s="33" customFormat="1" x14ac:dyDescent="0.2">
      <c r="A56" s="11" t="s">
        <v>114</v>
      </c>
      <c r="B56" s="6" t="s">
        <v>115</v>
      </c>
      <c r="C56" s="43">
        <f t="shared" si="11"/>
        <v>14142520</v>
      </c>
      <c r="D56" s="43">
        <v>10905120</v>
      </c>
      <c r="E56" s="43">
        <v>3237400</v>
      </c>
      <c r="F56" s="43">
        <f t="shared" si="12"/>
        <v>10411883.620000001</v>
      </c>
      <c r="G56" s="43">
        <v>8864178.3900000006</v>
      </c>
      <c r="H56" s="43">
        <v>1547705.23</v>
      </c>
      <c r="I56" s="7">
        <f t="shared" si="10"/>
        <v>73.621134140167385</v>
      </c>
      <c r="J56" s="7">
        <f t="shared" si="10"/>
        <v>81.284556153439851</v>
      </c>
      <c r="K56" s="7">
        <f t="shared" si="10"/>
        <v>47.807043615246805</v>
      </c>
    </row>
    <row r="57" spans="1:11" s="4" customFormat="1" x14ac:dyDescent="0.2">
      <c r="A57" s="12" t="s">
        <v>54</v>
      </c>
      <c r="B57" s="13" t="s">
        <v>55</v>
      </c>
      <c r="C57" s="43">
        <f t="shared" si="11"/>
        <v>69022808.569999993</v>
      </c>
      <c r="D57" s="43">
        <v>56801248</v>
      </c>
      <c r="E57" s="43">
        <v>12221560.57</v>
      </c>
      <c r="F57" s="43">
        <f t="shared" si="12"/>
        <v>58961013.159999996</v>
      </c>
      <c r="G57" s="43">
        <v>52117609.140000001</v>
      </c>
      <c r="H57" s="43">
        <v>6843404.0199999996</v>
      </c>
      <c r="I57" s="7">
        <f t="shared" si="10"/>
        <v>85.42250653304589</v>
      </c>
      <c r="J57" s="7">
        <f t="shared" si="10"/>
        <v>91.754338108909167</v>
      </c>
      <c r="K57" s="7">
        <f t="shared" si="10"/>
        <v>55.994518709814812</v>
      </c>
    </row>
    <row r="58" spans="1:11" s="4" customFormat="1" x14ac:dyDescent="0.2">
      <c r="A58" s="12" t="s">
        <v>158</v>
      </c>
      <c r="B58" s="39" t="s">
        <v>159</v>
      </c>
      <c r="C58" s="43">
        <f t="shared" si="11"/>
        <v>11629538</v>
      </c>
      <c r="D58" s="43"/>
      <c r="E58" s="43">
        <v>11629538</v>
      </c>
      <c r="F58" s="43">
        <f t="shared" si="12"/>
        <v>5782731.9199999999</v>
      </c>
      <c r="G58" s="43"/>
      <c r="H58" s="43">
        <v>5782731.9199999999</v>
      </c>
      <c r="I58" s="7">
        <f t="shared" si="10"/>
        <v>49.724519753063277</v>
      </c>
      <c r="J58" s="7">
        <f t="shared" si="10"/>
        <v>0</v>
      </c>
      <c r="K58" s="7">
        <f t="shared" si="10"/>
        <v>49.724519753063277</v>
      </c>
    </row>
    <row r="59" spans="1:11" s="4" customFormat="1" x14ac:dyDescent="0.2">
      <c r="A59" s="1" t="s">
        <v>56</v>
      </c>
      <c r="B59" s="8" t="s">
        <v>57</v>
      </c>
      <c r="C59" s="44">
        <f t="shared" si="11"/>
        <v>13351884</v>
      </c>
      <c r="D59" s="44">
        <f>D60+D62+D65+D67</f>
        <v>2808791</v>
      </c>
      <c r="E59" s="44">
        <f>E60+E62+E65+E67</f>
        <v>10543093</v>
      </c>
      <c r="F59" s="44">
        <f t="shared" si="12"/>
        <v>12457704.940000001</v>
      </c>
      <c r="G59" s="44">
        <f>G60+G62+G65+G67</f>
        <v>2771415.25</v>
      </c>
      <c r="H59" s="44">
        <f>H60+H62+H65+H67</f>
        <v>9686289.6900000013</v>
      </c>
      <c r="I59" s="3">
        <f t="shared" si="10"/>
        <v>93.302974621409234</v>
      </c>
      <c r="J59" s="3">
        <f t="shared" si="10"/>
        <v>98.669329615482255</v>
      </c>
      <c r="K59" s="3">
        <f t="shared" si="10"/>
        <v>91.873321140200531</v>
      </c>
    </row>
    <row r="60" spans="1:11" s="4" customFormat="1" x14ac:dyDescent="0.2">
      <c r="A60" s="1" t="s">
        <v>58</v>
      </c>
      <c r="B60" s="8" t="s">
        <v>59</v>
      </c>
      <c r="C60" s="44">
        <f t="shared" si="11"/>
        <v>149000</v>
      </c>
      <c r="D60" s="44">
        <f>D61</f>
        <v>149000</v>
      </c>
      <c r="E60" s="44">
        <f t="shared" ref="E60:H60" si="13">E61</f>
        <v>0</v>
      </c>
      <c r="F60" s="44">
        <f t="shared" si="12"/>
        <v>134500</v>
      </c>
      <c r="G60" s="44">
        <f t="shared" si="13"/>
        <v>134500</v>
      </c>
      <c r="H60" s="44">
        <f t="shared" si="13"/>
        <v>0</v>
      </c>
      <c r="I60" s="3">
        <f t="shared" si="10"/>
        <v>90.268456375838923</v>
      </c>
      <c r="J60" s="3">
        <f t="shared" si="10"/>
        <v>90.268456375838923</v>
      </c>
      <c r="K60" s="3">
        <f t="shared" si="10"/>
        <v>0</v>
      </c>
    </row>
    <row r="61" spans="1:11" s="4" customFormat="1" x14ac:dyDescent="0.2">
      <c r="A61" s="12" t="s">
        <v>60</v>
      </c>
      <c r="B61" s="13" t="s">
        <v>105</v>
      </c>
      <c r="C61" s="43">
        <f t="shared" si="11"/>
        <v>149000</v>
      </c>
      <c r="D61" s="43">
        <v>149000</v>
      </c>
      <c r="E61" s="43"/>
      <c r="F61" s="43">
        <f t="shared" si="12"/>
        <v>134500</v>
      </c>
      <c r="G61" s="43">
        <v>134500</v>
      </c>
      <c r="H61" s="43"/>
      <c r="I61" s="7">
        <f t="shared" si="10"/>
        <v>90.268456375838923</v>
      </c>
      <c r="J61" s="7">
        <f t="shared" si="10"/>
        <v>90.268456375838923</v>
      </c>
      <c r="K61" s="7">
        <f t="shared" si="10"/>
        <v>0</v>
      </c>
    </row>
    <row r="62" spans="1:11" s="16" customFormat="1" x14ac:dyDescent="0.2">
      <c r="A62" s="14" t="s">
        <v>61</v>
      </c>
      <c r="B62" s="15" t="s">
        <v>62</v>
      </c>
      <c r="C62" s="44">
        <f>D62+E62</f>
        <v>653050</v>
      </c>
      <c r="D62" s="44">
        <f>SUM(D63:D64)</f>
        <v>0</v>
      </c>
      <c r="E62" s="44">
        <f>SUM(E63:E64)</f>
        <v>653050</v>
      </c>
      <c r="F62" s="44">
        <f>SUM(F63:F64)</f>
        <v>394000</v>
      </c>
      <c r="G62" s="44">
        <f>SUM(G63:G64)</f>
        <v>0</v>
      </c>
      <c r="H62" s="44">
        <f>SUM(H63:H64)</f>
        <v>394000</v>
      </c>
      <c r="I62" s="3">
        <f t="shared" si="10"/>
        <v>60.332286961182149</v>
      </c>
      <c r="J62" s="3">
        <f t="shared" si="10"/>
        <v>0</v>
      </c>
      <c r="K62" s="3">
        <f t="shared" si="10"/>
        <v>60.332286961182149</v>
      </c>
    </row>
    <row r="63" spans="1:11" s="33" customFormat="1" x14ac:dyDescent="0.2">
      <c r="A63" s="12" t="s">
        <v>63</v>
      </c>
      <c r="B63" s="13" t="s">
        <v>106</v>
      </c>
      <c r="C63" s="43">
        <f t="shared" si="11"/>
        <v>553050</v>
      </c>
      <c r="D63" s="43"/>
      <c r="E63" s="43">
        <v>553050</v>
      </c>
      <c r="F63" s="43">
        <f t="shared" si="12"/>
        <v>294000</v>
      </c>
      <c r="G63" s="43"/>
      <c r="H63" s="43">
        <v>294000</v>
      </c>
      <c r="I63" s="7">
        <f t="shared" si="10"/>
        <v>53.159750474640632</v>
      </c>
      <c r="J63" s="7">
        <f t="shared" si="10"/>
        <v>0</v>
      </c>
      <c r="K63" s="7">
        <f t="shared" si="10"/>
        <v>53.159750474640632</v>
      </c>
    </row>
    <row r="64" spans="1:11" s="4" customFormat="1" x14ac:dyDescent="0.2">
      <c r="A64" s="12" t="s">
        <v>116</v>
      </c>
      <c r="B64" s="13" t="s">
        <v>117</v>
      </c>
      <c r="C64" s="43">
        <f t="shared" si="11"/>
        <v>100000</v>
      </c>
      <c r="D64" s="43"/>
      <c r="E64" s="43">
        <v>100000</v>
      </c>
      <c r="F64" s="43">
        <f t="shared" si="12"/>
        <v>100000</v>
      </c>
      <c r="G64" s="43"/>
      <c r="H64" s="43">
        <v>100000</v>
      </c>
      <c r="I64" s="7">
        <f t="shared" si="10"/>
        <v>100</v>
      </c>
      <c r="J64" s="7">
        <f t="shared" si="10"/>
        <v>0</v>
      </c>
      <c r="K64" s="7">
        <f t="shared" si="10"/>
        <v>100</v>
      </c>
    </row>
    <row r="65" spans="1:11" s="4" customFormat="1" x14ac:dyDescent="0.2">
      <c r="A65" s="1" t="s">
        <v>64</v>
      </c>
      <c r="B65" s="17" t="s">
        <v>65</v>
      </c>
      <c r="C65" s="44">
        <f t="shared" si="11"/>
        <v>11127863</v>
      </c>
      <c r="D65" s="44">
        <f>SUM(D66:D66)</f>
        <v>2600000</v>
      </c>
      <c r="E65" s="44">
        <f>SUM(E66:E66)</f>
        <v>8527863</v>
      </c>
      <c r="F65" s="44">
        <f t="shared" si="12"/>
        <v>10628572.940000001</v>
      </c>
      <c r="G65" s="44">
        <f>SUM(G66:G66)</f>
        <v>2580377.25</v>
      </c>
      <c r="H65" s="44">
        <f>SUM(H66:H66)</f>
        <v>8048195.6900000004</v>
      </c>
      <c r="I65" s="3">
        <f t="shared" si="10"/>
        <v>95.513154142893399</v>
      </c>
      <c r="J65" s="3">
        <f t="shared" si="10"/>
        <v>99.245278846153852</v>
      </c>
      <c r="K65" s="3">
        <f t="shared" si="10"/>
        <v>94.375292966127617</v>
      </c>
    </row>
    <row r="66" spans="1:11" s="4" customFormat="1" ht="37.5" x14ac:dyDescent="0.2">
      <c r="A66" s="12" t="s">
        <v>160</v>
      </c>
      <c r="B66" s="39" t="s">
        <v>162</v>
      </c>
      <c r="C66" s="43">
        <f t="shared" si="11"/>
        <v>11127863</v>
      </c>
      <c r="D66" s="43">
        <v>2600000</v>
      </c>
      <c r="E66" s="43">
        <v>8527863</v>
      </c>
      <c r="F66" s="43">
        <f t="shared" si="12"/>
        <v>10628572.940000001</v>
      </c>
      <c r="G66" s="43">
        <v>2580377.25</v>
      </c>
      <c r="H66" s="43">
        <v>8048195.6900000004</v>
      </c>
      <c r="I66" s="7">
        <f t="shared" si="10"/>
        <v>95.513154142893399</v>
      </c>
      <c r="J66" s="7">
        <f t="shared" si="10"/>
        <v>99.245278846153852</v>
      </c>
      <c r="K66" s="7">
        <f t="shared" si="10"/>
        <v>94.375292966127617</v>
      </c>
    </row>
    <row r="67" spans="1:11" s="16" customFormat="1" x14ac:dyDescent="0.2">
      <c r="A67" s="14" t="s">
        <v>66</v>
      </c>
      <c r="B67" s="15" t="s">
        <v>67</v>
      </c>
      <c r="C67" s="44">
        <f t="shared" si="11"/>
        <v>1421971</v>
      </c>
      <c r="D67" s="44">
        <f>SUM(D68:D70)</f>
        <v>59791</v>
      </c>
      <c r="E67" s="44">
        <f>SUM(E68:E70)</f>
        <v>1362180</v>
      </c>
      <c r="F67" s="44">
        <f t="shared" si="12"/>
        <v>1300632</v>
      </c>
      <c r="G67" s="44">
        <f>SUM(G68:G70)</f>
        <v>56538</v>
      </c>
      <c r="H67" s="44">
        <f>SUM(H68:H70)</f>
        <v>1244094</v>
      </c>
      <c r="I67" s="3">
        <f t="shared" si="10"/>
        <v>91.466844260536959</v>
      </c>
      <c r="J67" s="3">
        <f t="shared" si="10"/>
        <v>94.559381846766229</v>
      </c>
      <c r="K67" s="3">
        <f t="shared" si="10"/>
        <v>91.331101616526453</v>
      </c>
    </row>
    <row r="68" spans="1:11" s="4" customFormat="1" ht="37.5" x14ac:dyDescent="0.2">
      <c r="A68" s="11" t="s">
        <v>161</v>
      </c>
      <c r="B68" s="39" t="s">
        <v>163</v>
      </c>
      <c r="C68" s="43">
        <f t="shared" si="11"/>
        <v>80000</v>
      </c>
      <c r="D68" s="43"/>
      <c r="E68" s="43">
        <v>80000</v>
      </c>
      <c r="F68" s="43">
        <f t="shared" si="12"/>
        <v>0</v>
      </c>
      <c r="G68" s="43"/>
      <c r="H68" s="43"/>
      <c r="I68" s="7">
        <f t="shared" si="10"/>
        <v>0</v>
      </c>
      <c r="J68" s="7">
        <f t="shared" si="10"/>
        <v>0</v>
      </c>
      <c r="K68" s="7">
        <f t="shared" si="10"/>
        <v>0</v>
      </c>
    </row>
    <row r="69" spans="1:11" s="33" customFormat="1" x14ac:dyDescent="0.2">
      <c r="A69" s="11" t="s">
        <v>68</v>
      </c>
      <c r="B69" s="13" t="s">
        <v>69</v>
      </c>
      <c r="C69" s="43">
        <f t="shared" si="11"/>
        <v>1282180</v>
      </c>
      <c r="D69" s="43"/>
      <c r="E69" s="43">
        <v>1282180</v>
      </c>
      <c r="F69" s="43">
        <f t="shared" si="12"/>
        <v>1244094</v>
      </c>
      <c r="G69" s="43"/>
      <c r="H69" s="43">
        <v>1244094</v>
      </c>
      <c r="I69" s="7">
        <f t="shared" si="10"/>
        <v>97.029590229140993</v>
      </c>
      <c r="J69" s="7">
        <f t="shared" si="10"/>
        <v>0</v>
      </c>
      <c r="K69" s="7">
        <f t="shared" si="10"/>
        <v>97.029590229140993</v>
      </c>
    </row>
    <row r="70" spans="1:11" s="4" customFormat="1" x14ac:dyDescent="0.2">
      <c r="A70" s="11" t="s">
        <v>70</v>
      </c>
      <c r="B70" s="18" t="s">
        <v>71</v>
      </c>
      <c r="C70" s="43">
        <f t="shared" si="11"/>
        <v>59791</v>
      </c>
      <c r="D70" s="43">
        <v>59791</v>
      </c>
      <c r="E70" s="43"/>
      <c r="F70" s="43">
        <f t="shared" si="12"/>
        <v>56538</v>
      </c>
      <c r="G70" s="43">
        <v>56538</v>
      </c>
      <c r="H70" s="43"/>
      <c r="I70" s="7">
        <f t="shared" si="10"/>
        <v>94.559381846766229</v>
      </c>
      <c r="J70" s="7">
        <f t="shared" si="10"/>
        <v>94.559381846766229</v>
      </c>
      <c r="K70" s="7">
        <f t="shared" si="10"/>
        <v>0</v>
      </c>
    </row>
    <row r="71" spans="1:11" s="16" customFormat="1" x14ac:dyDescent="0.2">
      <c r="A71" s="1" t="s">
        <v>72</v>
      </c>
      <c r="B71" s="17" t="s">
        <v>73</v>
      </c>
      <c r="C71" s="44">
        <f t="shared" si="11"/>
        <v>4793120</v>
      </c>
      <c r="D71" s="44">
        <f>D72+D74+D77</f>
        <v>2923530</v>
      </c>
      <c r="E71" s="44">
        <f>E72+E74+E77</f>
        <v>1869590</v>
      </c>
      <c r="F71" s="44">
        <f t="shared" si="12"/>
        <v>3878124.54</v>
      </c>
      <c r="G71" s="44">
        <f>G72+G74+G77</f>
        <v>2299551.08</v>
      </c>
      <c r="H71" s="44">
        <f>H72+H74+H77</f>
        <v>1578573.46</v>
      </c>
      <c r="I71" s="3">
        <f t="shared" ref="I71:K87" si="14">IF(C71=0,0,F71/C71*100)</f>
        <v>80.910232583369506</v>
      </c>
      <c r="J71" s="3">
        <f t="shared" si="14"/>
        <v>78.656660954394169</v>
      </c>
      <c r="K71" s="3">
        <f t="shared" si="14"/>
        <v>84.434205360533582</v>
      </c>
    </row>
    <row r="72" spans="1:11" s="16" customFormat="1" ht="37.5" x14ac:dyDescent="0.2">
      <c r="A72" s="1" t="s">
        <v>74</v>
      </c>
      <c r="B72" s="17" t="s">
        <v>75</v>
      </c>
      <c r="C72" s="44">
        <f t="shared" si="11"/>
        <v>2401280</v>
      </c>
      <c r="D72" s="44">
        <f>SUM(D73:D73)</f>
        <v>1610024</v>
      </c>
      <c r="E72" s="44">
        <f>SUM(E73:E73)</f>
        <v>791256</v>
      </c>
      <c r="F72" s="44">
        <f t="shared" si="12"/>
        <v>1857320.15</v>
      </c>
      <c r="G72" s="44">
        <f>SUM(G73:G73)</f>
        <v>1066088.69</v>
      </c>
      <c r="H72" s="44">
        <f>SUM(H73:H73)</f>
        <v>791231.46</v>
      </c>
      <c r="I72" s="3">
        <f t="shared" si="14"/>
        <v>77.347087803171632</v>
      </c>
      <c r="J72" s="3">
        <f t="shared" si="14"/>
        <v>66.215701753514239</v>
      </c>
      <c r="K72" s="3">
        <f t="shared" si="14"/>
        <v>99.996898601716751</v>
      </c>
    </row>
    <row r="73" spans="1:11" s="4" customFormat="1" x14ac:dyDescent="0.2">
      <c r="A73" s="11" t="s">
        <v>76</v>
      </c>
      <c r="B73" s="18" t="s">
        <v>77</v>
      </c>
      <c r="C73" s="43">
        <f t="shared" si="11"/>
        <v>2401280</v>
      </c>
      <c r="D73" s="43">
        <v>1610024</v>
      </c>
      <c r="E73" s="43">
        <v>791256</v>
      </c>
      <c r="F73" s="43">
        <f t="shared" si="12"/>
        <v>1857320.15</v>
      </c>
      <c r="G73" s="43">
        <v>1066088.69</v>
      </c>
      <c r="H73" s="43">
        <v>791231.46</v>
      </c>
      <c r="I73" s="7">
        <f t="shared" si="14"/>
        <v>77.347087803171632</v>
      </c>
      <c r="J73" s="7">
        <f t="shared" si="14"/>
        <v>66.215701753514239</v>
      </c>
      <c r="K73" s="7">
        <f t="shared" si="14"/>
        <v>99.996898601716751</v>
      </c>
    </row>
    <row r="74" spans="1:11" s="4" customFormat="1" x14ac:dyDescent="0.2">
      <c r="A74" s="1" t="s">
        <v>78</v>
      </c>
      <c r="B74" s="17" t="s">
        <v>79</v>
      </c>
      <c r="C74" s="44">
        <f t="shared" si="11"/>
        <v>2056540</v>
      </c>
      <c r="D74" s="44">
        <f>SUM(D75:D76)</f>
        <v>1313506</v>
      </c>
      <c r="E74" s="44">
        <f>SUM(E75:E76)</f>
        <v>743034</v>
      </c>
      <c r="F74" s="44">
        <f t="shared" si="12"/>
        <v>1976495.39</v>
      </c>
      <c r="G74" s="44">
        <f>SUM(G75:G76)</f>
        <v>1233462.3899999999</v>
      </c>
      <c r="H74" s="44">
        <f>SUM(H75:H76)</f>
        <v>743033</v>
      </c>
      <c r="I74" s="3">
        <f t="shared" si="14"/>
        <v>96.107801939179396</v>
      </c>
      <c r="J74" s="3">
        <f t="shared" si="14"/>
        <v>93.906110059641904</v>
      </c>
      <c r="K74" s="3">
        <f t="shared" si="14"/>
        <v>99.999865416656576</v>
      </c>
    </row>
    <row r="75" spans="1:11" s="4" customFormat="1" x14ac:dyDescent="0.2">
      <c r="A75" s="11" t="s">
        <v>80</v>
      </c>
      <c r="B75" s="18" t="s">
        <v>81</v>
      </c>
      <c r="C75" s="43">
        <f t="shared" si="11"/>
        <v>2024040</v>
      </c>
      <c r="D75" s="43">
        <v>1281006</v>
      </c>
      <c r="E75" s="43">
        <v>743034</v>
      </c>
      <c r="F75" s="43">
        <f t="shared" si="12"/>
        <v>1943995.39</v>
      </c>
      <c r="G75" s="43">
        <v>1200962.3899999999</v>
      </c>
      <c r="H75" s="43">
        <v>743033</v>
      </c>
      <c r="I75" s="7">
        <f t="shared" si="14"/>
        <v>96.045304934685078</v>
      </c>
      <c r="J75" s="7">
        <f t="shared" si="14"/>
        <v>93.751503896156606</v>
      </c>
      <c r="K75" s="7">
        <f t="shared" si="14"/>
        <v>99.999865416656576</v>
      </c>
    </row>
    <row r="76" spans="1:11" s="4" customFormat="1" x14ac:dyDescent="0.2">
      <c r="A76" s="11" t="s">
        <v>107</v>
      </c>
      <c r="B76" s="18" t="s">
        <v>108</v>
      </c>
      <c r="C76" s="43">
        <f t="shared" ref="C76:C79" si="15">D76+E76</f>
        <v>32500</v>
      </c>
      <c r="D76" s="43">
        <v>32500</v>
      </c>
      <c r="E76" s="43"/>
      <c r="F76" s="43">
        <f t="shared" si="12"/>
        <v>32500</v>
      </c>
      <c r="G76" s="43">
        <v>32500</v>
      </c>
      <c r="H76" s="43"/>
      <c r="I76" s="7">
        <f t="shared" si="14"/>
        <v>100</v>
      </c>
      <c r="J76" s="7">
        <f t="shared" si="14"/>
        <v>100</v>
      </c>
      <c r="K76" s="7">
        <f t="shared" si="14"/>
        <v>0</v>
      </c>
    </row>
    <row r="77" spans="1:11" s="4" customFormat="1" x14ac:dyDescent="0.2">
      <c r="A77" s="1" t="s">
        <v>82</v>
      </c>
      <c r="B77" s="8" t="s">
        <v>83</v>
      </c>
      <c r="C77" s="44">
        <f t="shared" si="15"/>
        <v>335300</v>
      </c>
      <c r="D77" s="44">
        <f>SUM(D78:D79)</f>
        <v>0</v>
      </c>
      <c r="E77" s="44">
        <f>SUM(E78:E79)</f>
        <v>335300</v>
      </c>
      <c r="F77" s="44">
        <f t="shared" si="12"/>
        <v>44309</v>
      </c>
      <c r="G77" s="44">
        <f>SUM(G78:G79)</f>
        <v>0</v>
      </c>
      <c r="H77" s="44">
        <f>SUM(H78:H79)</f>
        <v>44309</v>
      </c>
      <c r="I77" s="3">
        <f t="shared" si="14"/>
        <v>13.214733074858337</v>
      </c>
      <c r="J77" s="3">
        <f t="shared" si="14"/>
        <v>0</v>
      </c>
      <c r="K77" s="3">
        <f t="shared" si="14"/>
        <v>13.214733074858337</v>
      </c>
    </row>
    <row r="78" spans="1:11" s="21" customFormat="1" x14ac:dyDescent="0.2">
      <c r="A78" s="19" t="s">
        <v>84</v>
      </c>
      <c r="B78" s="18" t="s">
        <v>85</v>
      </c>
      <c r="C78" s="47">
        <f t="shared" si="15"/>
        <v>18500</v>
      </c>
      <c r="D78" s="47"/>
      <c r="E78" s="47">
        <v>18500</v>
      </c>
      <c r="F78" s="47">
        <f t="shared" si="12"/>
        <v>18439</v>
      </c>
      <c r="G78" s="47"/>
      <c r="H78" s="47">
        <v>18439</v>
      </c>
      <c r="I78" s="20">
        <f t="shared" si="14"/>
        <v>99.670270270270265</v>
      </c>
      <c r="J78" s="20">
        <f t="shared" si="14"/>
        <v>0</v>
      </c>
      <c r="K78" s="20">
        <f t="shared" si="14"/>
        <v>99.670270270270265</v>
      </c>
    </row>
    <row r="79" spans="1:11" s="21" customFormat="1" x14ac:dyDescent="0.2">
      <c r="A79" s="19" t="s">
        <v>86</v>
      </c>
      <c r="B79" s="18" t="s">
        <v>87</v>
      </c>
      <c r="C79" s="47">
        <f t="shared" si="15"/>
        <v>316800</v>
      </c>
      <c r="D79" s="47"/>
      <c r="E79" s="47">
        <v>316800</v>
      </c>
      <c r="F79" s="47">
        <f t="shared" si="12"/>
        <v>25870</v>
      </c>
      <c r="G79" s="47"/>
      <c r="H79" s="47">
        <v>25870</v>
      </c>
      <c r="I79" s="20">
        <f t="shared" si="14"/>
        <v>8.1660353535353529</v>
      </c>
      <c r="J79" s="20">
        <f t="shared" si="14"/>
        <v>0</v>
      </c>
      <c r="K79" s="20">
        <f t="shared" si="14"/>
        <v>8.1660353535353529</v>
      </c>
    </row>
    <row r="80" spans="1:11" s="16" customFormat="1" x14ac:dyDescent="0.2">
      <c r="A80" s="1" t="s">
        <v>88</v>
      </c>
      <c r="B80" s="17" t="s">
        <v>89</v>
      </c>
      <c r="C80" s="44">
        <f>D80+E80</f>
        <v>41159218</v>
      </c>
      <c r="D80" s="44">
        <f>D82+D84+D81</f>
        <v>32955218</v>
      </c>
      <c r="E80" s="44">
        <f t="shared" ref="E80:H80" si="16">E82+E84+E81</f>
        <v>8204000</v>
      </c>
      <c r="F80" s="44">
        <f>G80+H80</f>
        <v>38760435.310000002</v>
      </c>
      <c r="G80" s="44">
        <f t="shared" si="16"/>
        <v>31510517.52</v>
      </c>
      <c r="H80" s="44">
        <f t="shared" si="16"/>
        <v>7249917.79</v>
      </c>
      <c r="I80" s="3">
        <f t="shared" si="14"/>
        <v>94.171942989781783</v>
      </c>
      <c r="J80" s="3">
        <f t="shared" si="14"/>
        <v>95.616170768465253</v>
      </c>
      <c r="K80" s="3">
        <f t="shared" si="14"/>
        <v>88.370524012676739</v>
      </c>
    </row>
    <row r="81" spans="1:11" s="16" customFormat="1" x14ac:dyDescent="0.2">
      <c r="A81" s="1" t="s">
        <v>164</v>
      </c>
      <c r="B81" s="39" t="s">
        <v>165</v>
      </c>
      <c r="C81" s="44">
        <f t="shared" ref="C81:C87" si="17">D81+E81</f>
        <v>21593900</v>
      </c>
      <c r="D81" s="43">
        <v>21593900</v>
      </c>
      <c r="E81" s="43"/>
      <c r="F81" s="44">
        <f t="shared" ref="F81:F87" si="18">G81+H81</f>
        <v>21593900</v>
      </c>
      <c r="G81" s="44">
        <v>21593900</v>
      </c>
      <c r="H81" s="44"/>
      <c r="I81" s="3"/>
      <c r="J81" s="3"/>
      <c r="K81" s="3"/>
    </row>
    <row r="82" spans="1:11" s="16" customFormat="1" ht="37.5" x14ac:dyDescent="0.2">
      <c r="A82" s="1" t="s">
        <v>90</v>
      </c>
      <c r="B82" s="17" t="s">
        <v>91</v>
      </c>
      <c r="C82" s="44">
        <f t="shared" si="17"/>
        <v>7674000</v>
      </c>
      <c r="D82" s="44">
        <f t="shared" ref="D82:H82" si="19">D83</f>
        <v>4000000</v>
      </c>
      <c r="E82" s="44">
        <f t="shared" si="19"/>
        <v>3674000</v>
      </c>
      <c r="F82" s="44">
        <f t="shared" si="18"/>
        <v>7670116.25</v>
      </c>
      <c r="G82" s="44">
        <f t="shared" si="19"/>
        <v>3999977.76</v>
      </c>
      <c r="H82" s="44">
        <f t="shared" si="19"/>
        <v>3670138.49</v>
      </c>
      <c r="I82" s="3">
        <f t="shared" si="14"/>
        <v>99.94939080010424</v>
      </c>
      <c r="J82" s="3">
        <f t="shared" si="14"/>
        <v>99.999443999999997</v>
      </c>
      <c r="K82" s="3">
        <f t="shared" si="14"/>
        <v>99.894896298312474</v>
      </c>
    </row>
    <row r="83" spans="1:11" s="4" customFormat="1" x14ac:dyDescent="0.2">
      <c r="A83" s="11" t="s">
        <v>92</v>
      </c>
      <c r="B83" s="18" t="s">
        <v>93</v>
      </c>
      <c r="C83" s="43">
        <f t="shared" si="17"/>
        <v>7674000</v>
      </c>
      <c r="D83" s="43">
        <v>4000000</v>
      </c>
      <c r="E83" s="43">
        <v>3674000</v>
      </c>
      <c r="F83" s="43">
        <f t="shared" si="18"/>
        <v>7670116.25</v>
      </c>
      <c r="G83" s="43">
        <v>3999977.76</v>
      </c>
      <c r="H83" s="43">
        <v>3670138.49</v>
      </c>
      <c r="I83" s="7">
        <f t="shared" si="14"/>
        <v>99.94939080010424</v>
      </c>
      <c r="J83" s="7">
        <f t="shared" si="14"/>
        <v>99.999443999999997</v>
      </c>
      <c r="K83" s="7">
        <f t="shared" si="14"/>
        <v>99.894896298312474</v>
      </c>
    </row>
    <row r="84" spans="1:11" s="16" customFormat="1" ht="37.5" x14ac:dyDescent="0.2">
      <c r="A84" s="1" t="s">
        <v>94</v>
      </c>
      <c r="B84" s="17" t="s">
        <v>95</v>
      </c>
      <c r="C84" s="44">
        <f t="shared" si="17"/>
        <v>11891318</v>
      </c>
      <c r="D84" s="44">
        <v>7361318</v>
      </c>
      <c r="E84" s="44">
        <v>4530000</v>
      </c>
      <c r="F84" s="44">
        <f t="shared" si="18"/>
        <v>9496419.0599999987</v>
      </c>
      <c r="G84" s="44">
        <v>5916639.7599999998</v>
      </c>
      <c r="H84" s="44">
        <v>3579779.3</v>
      </c>
      <c r="I84" s="3">
        <f t="shared" si="14"/>
        <v>79.860105162438671</v>
      </c>
      <c r="J84" s="3">
        <f t="shared" si="14"/>
        <v>80.374733981061539</v>
      </c>
      <c r="K84" s="3">
        <f t="shared" si="14"/>
        <v>79.023825607064012</v>
      </c>
    </row>
    <row r="85" spans="1:11" s="4" customFormat="1" ht="22.5" x14ac:dyDescent="0.2">
      <c r="A85" s="11"/>
      <c r="B85" s="22" t="s">
        <v>109</v>
      </c>
      <c r="C85" s="44">
        <f t="shared" si="17"/>
        <v>0</v>
      </c>
      <c r="D85" s="44">
        <f>SUM(D86:D87)</f>
        <v>0</v>
      </c>
      <c r="E85" s="44">
        <f>SUM(E86:E87)</f>
        <v>0</v>
      </c>
      <c r="F85" s="44">
        <f t="shared" si="18"/>
        <v>0</v>
      </c>
      <c r="G85" s="44">
        <f>SUM(G86:G87)</f>
        <v>0</v>
      </c>
      <c r="H85" s="44">
        <f>SUM(H86:H87)</f>
        <v>0</v>
      </c>
      <c r="I85" s="3">
        <f t="shared" si="14"/>
        <v>0</v>
      </c>
      <c r="J85" s="3">
        <f t="shared" si="14"/>
        <v>0</v>
      </c>
      <c r="K85" s="3">
        <f t="shared" si="14"/>
        <v>0</v>
      </c>
    </row>
    <row r="86" spans="1:11" s="4" customFormat="1" x14ac:dyDescent="0.2">
      <c r="A86" s="11" t="s">
        <v>122</v>
      </c>
      <c r="B86" s="18" t="s">
        <v>123</v>
      </c>
      <c r="C86" s="43">
        <f t="shared" si="17"/>
        <v>0</v>
      </c>
      <c r="D86" s="43"/>
      <c r="E86" s="43"/>
      <c r="F86" s="43">
        <f t="shared" si="18"/>
        <v>0</v>
      </c>
      <c r="G86" s="43"/>
      <c r="H86" s="43"/>
      <c r="I86" s="7">
        <f t="shared" si="14"/>
        <v>0</v>
      </c>
      <c r="J86" s="7">
        <f t="shared" si="14"/>
        <v>0</v>
      </c>
      <c r="K86" s="7">
        <f t="shared" si="14"/>
        <v>0</v>
      </c>
    </row>
    <row r="87" spans="1:11" s="4" customFormat="1" ht="37.5" x14ac:dyDescent="0.2">
      <c r="A87" s="11" t="s">
        <v>96</v>
      </c>
      <c r="B87" s="18" t="s">
        <v>97</v>
      </c>
      <c r="C87" s="7">
        <f t="shared" si="17"/>
        <v>0</v>
      </c>
      <c r="D87" s="7"/>
      <c r="E87" s="7"/>
      <c r="F87" s="7">
        <f t="shared" si="18"/>
        <v>0</v>
      </c>
      <c r="G87" s="7"/>
      <c r="H87" s="7"/>
      <c r="I87" s="7">
        <f t="shared" si="14"/>
        <v>0</v>
      </c>
      <c r="J87" s="7">
        <f t="shared" si="14"/>
        <v>0</v>
      </c>
      <c r="K87" s="7">
        <f t="shared" si="14"/>
        <v>0</v>
      </c>
    </row>
    <row r="88" spans="1:11" s="27" customFormat="1" ht="23.25" x14ac:dyDescent="0.35">
      <c r="B88" s="37"/>
      <c r="C88" s="34"/>
      <c r="D88" s="34"/>
      <c r="E88" s="34"/>
      <c r="F88" s="35"/>
      <c r="G88" s="35"/>
      <c r="H88" s="35"/>
      <c r="I88" s="36"/>
    </row>
    <row r="89" spans="1:11" s="27" customFormat="1" x14ac:dyDescent="0.3"/>
    <row r="90" spans="1:11" s="27" customFormat="1" x14ac:dyDescent="0.3"/>
    <row r="91" spans="1:11" s="27" customFormat="1" x14ac:dyDescent="0.3">
      <c r="B91" s="50" t="s">
        <v>166</v>
      </c>
      <c r="C91" s="50"/>
      <c r="D91" s="50"/>
      <c r="E91" s="50"/>
      <c r="F91" s="50"/>
      <c r="G91" s="50"/>
      <c r="H91" s="48"/>
    </row>
    <row r="92" spans="1:11" s="27" customFormat="1" x14ac:dyDescent="0.3"/>
    <row r="93" spans="1:11" s="27" customFormat="1" x14ac:dyDescent="0.3"/>
    <row r="94" spans="1:11" s="27" customFormat="1" x14ac:dyDescent="0.3"/>
    <row r="95" spans="1:11" s="27" customFormat="1" x14ac:dyDescent="0.3"/>
  </sheetData>
  <mergeCells count="16">
    <mergeCell ref="B91:G91"/>
    <mergeCell ref="A3:K3"/>
    <mergeCell ref="A5:A7"/>
    <mergeCell ref="B5:B7"/>
    <mergeCell ref="C5:E5"/>
    <mergeCell ref="F5:H5"/>
    <mergeCell ref="I5:K5"/>
    <mergeCell ref="I6:I7"/>
    <mergeCell ref="J6:J7"/>
    <mergeCell ref="K6:K7"/>
    <mergeCell ref="C6:C7"/>
    <mergeCell ref="D6:D7"/>
    <mergeCell ref="E6:E7"/>
    <mergeCell ref="F6:F7"/>
    <mergeCell ref="G6:G7"/>
    <mergeCell ref="H6:H7"/>
  </mergeCells>
  <pageMargins left="0" right="0" top="0.55118110236220474" bottom="0" header="0" footer="0"/>
  <pageSetup paperSize="9" scale="49" fitToHeight="9" orientation="landscape" r:id="rId1"/>
  <rowBreaks count="2" manualBreakCount="2">
    <brk id="57" max="10" man="1"/>
    <brk id="7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дод-2</vt:lpstr>
      <vt:lpstr>'дод-2'!Заголовки_для_друку</vt:lpstr>
      <vt:lpstr>'дод-2'!Область_друку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User User</cp:lastModifiedBy>
  <cp:lastPrinted>2025-11-27T12:13:32Z</cp:lastPrinted>
  <dcterms:created xsi:type="dcterms:W3CDTF">2021-10-14T09:15:40Z</dcterms:created>
  <dcterms:modified xsi:type="dcterms:W3CDTF">2026-02-17T14:12:52Z</dcterms:modified>
</cp:coreProperties>
</file>