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штат" sheetId="1" r:id="rId1"/>
    <sheet name="2(звукор.,методист)" sheetId="2" r:id="rId2"/>
    <sheet name="Лист1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0" i="2" l="1"/>
  <c r="D10" i="2"/>
  <c r="V9" i="2"/>
  <c r="P9" i="2"/>
  <c r="W9" i="2" s="1"/>
  <c r="H8" i="2"/>
  <c r="H10" i="2" s="1"/>
  <c r="T15" i="1"/>
  <c r="S15" i="1"/>
  <c r="R15" i="1"/>
  <c r="N15" i="1"/>
  <c r="D15" i="1"/>
  <c r="V14" i="1"/>
  <c r="P14" i="1"/>
  <c r="W14" i="1" s="1"/>
  <c r="H13" i="1"/>
  <c r="P13" i="1" s="1"/>
  <c r="H12" i="1"/>
  <c r="W12" i="1" s="1"/>
  <c r="W11" i="1"/>
  <c r="W10" i="1"/>
  <c r="W9" i="1"/>
  <c r="W8" i="1"/>
  <c r="H15" i="1" l="1"/>
  <c r="P8" i="2"/>
  <c r="P10" i="2" s="1"/>
  <c r="V8" i="2"/>
  <c r="V10" i="2" s="1"/>
  <c r="P15" i="1"/>
  <c r="V13" i="1"/>
  <c r="V15" i="1" s="1"/>
  <c r="W13" i="1" l="1"/>
  <c r="W15" i="1" s="1"/>
  <c r="W8" i="2"/>
  <c r="W10" i="2" s="1"/>
</calcChain>
</file>

<file path=xl/sharedStrings.xml><?xml version="1.0" encoding="utf-8"?>
<sst xmlns="http://schemas.openxmlformats.org/spreadsheetml/2006/main" count="99" uniqueCount="46">
  <si>
    <t>Директор</t>
  </si>
  <si>
    <t>Людмила КОВАЛЬ</t>
  </si>
  <si>
    <t>№ з/п</t>
  </si>
  <si>
    <t>Назва структурного підрозділу та посад</t>
  </si>
  <si>
    <t>Код класифікацій професій</t>
  </si>
  <si>
    <t>Код ЗКППТР</t>
  </si>
  <si>
    <t>Тарифний розряд</t>
  </si>
  <si>
    <t>Оклад за місяць</t>
  </si>
  <si>
    <t>Надбавки (грн.)</t>
  </si>
  <si>
    <t>Ранг</t>
  </si>
  <si>
    <t>Нічні</t>
  </si>
  <si>
    <t>За шкідливі умови 10%</t>
  </si>
  <si>
    <t>За складність і напруженість у роботі 50%</t>
  </si>
  <si>
    <t>Вислуга</t>
  </si>
  <si>
    <t>Матеріальна допомога на оздоровлення</t>
  </si>
  <si>
    <t>Доплата до мінімальної зарплати</t>
  </si>
  <si>
    <t>Премії за місяц</t>
  </si>
  <si>
    <t>Всього заробітна плата за місяц</t>
  </si>
  <si>
    <t>клас</t>
  </si>
  <si>
    <t>сума</t>
  </si>
  <si>
    <t>Сума</t>
  </si>
  <si>
    <t>%</t>
  </si>
  <si>
    <t>1210.1</t>
  </si>
  <si>
    <t xml:space="preserve">Бухгалтер </t>
  </si>
  <si>
    <t xml:space="preserve">Організатор культурно-дозвіллєвої роботи </t>
  </si>
  <si>
    <t>Прибиральник службових приміщень</t>
  </si>
  <si>
    <t>Керівник гуртка</t>
  </si>
  <si>
    <t>1229.6</t>
  </si>
  <si>
    <t>Звукорежисер</t>
  </si>
  <si>
    <t>Методист культурно-освітнього закладу</t>
  </si>
  <si>
    <t>х</t>
  </si>
  <si>
    <t xml:space="preserve">Доплата до мінімальної зарплати - 5377,50 грн,  </t>
  </si>
  <si>
    <t>Керівник</t>
  </si>
  <si>
    <t>(підпис)</t>
  </si>
  <si>
    <t>(ініціали, прізвище)</t>
  </si>
  <si>
    <t>Бухгалтер</t>
  </si>
  <si>
    <t>Богдана ОНИЩЕНКО</t>
  </si>
  <si>
    <t>Штатний розпис Комунального закладу Петрівської сільської ради "Культурно-освітній центр "Берегиня" станом на 01.07.2024 року</t>
  </si>
  <si>
    <t xml:space="preserve"> Преміювальний фонд за 6 місяців  - 403336,50грн</t>
  </si>
  <si>
    <t>Матепіальна допомога на оздоровлення - 44506,75грн</t>
  </si>
  <si>
    <t xml:space="preserve"> Преміювальний фонд за 6 місяців  - 52335,00 грн</t>
  </si>
  <si>
    <t>Матепіальна допомога на оздоровлення - 8722,5,00грн</t>
  </si>
  <si>
    <t xml:space="preserve"> </t>
  </si>
  <si>
    <t xml:space="preserve">  </t>
  </si>
  <si>
    <t>Секретар сільської ради</t>
  </si>
  <si>
    <t>Світлана КОСТЮК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</si>
</sst>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#,##0.00\ "/>
    <numFmt numFmtId="165" formatCode="#,##0_ ;[Red]\-#,##0\ 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/>
    </xf>
    <xf numFmtId="0" fontId="0" fillId="0" borderId="6" xfId="0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right" vertical="top" wrapText="1"/>
    </xf>
    <xf numFmtId="165" fontId="4" fillId="0" borderId="9" xfId="0" applyNumberFormat="1" applyFont="1" applyBorder="1" applyAlignment="1">
      <alignment horizontal="left" vertical="top" wrapText="1"/>
    </xf>
    <xf numFmtId="2" fontId="4" fillId="0" borderId="9" xfId="0" applyNumberFormat="1" applyFont="1" applyBorder="1" applyAlignment="1">
      <alignment horizontal="right" vertical="top" wrapText="1"/>
    </xf>
    <xf numFmtId="1" fontId="5" fillId="0" borderId="9" xfId="0" applyNumberFormat="1" applyFont="1" applyBorder="1" applyAlignment="1">
      <alignment horizontal="left" vertical="top" wrapText="1"/>
    </xf>
    <xf numFmtId="2" fontId="5" fillId="0" borderId="9" xfId="0" applyNumberFormat="1" applyFont="1" applyBorder="1" applyAlignment="1">
      <alignment horizontal="right" vertical="top" wrapText="1"/>
    </xf>
    <xf numFmtId="165" fontId="4" fillId="0" borderId="9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horizontal="left" vertical="top"/>
    </xf>
    <xf numFmtId="0" fontId="4" fillId="3" borderId="9" xfId="0" applyFont="1" applyFill="1" applyBorder="1" applyAlignment="1">
      <alignment horizontal="center" vertical="top" wrapText="1"/>
    </xf>
    <xf numFmtId="1" fontId="4" fillId="0" borderId="9" xfId="0" applyNumberFormat="1" applyFont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66" fontId="4" fillId="0" borderId="9" xfId="0" applyNumberFormat="1" applyFont="1" applyBorder="1" applyAlignment="1">
      <alignment horizontal="center" vertical="top" wrapText="1"/>
    </xf>
    <xf numFmtId="9" fontId="4" fillId="0" borderId="9" xfId="0" applyNumberFormat="1" applyFont="1" applyBorder="1" applyAlignment="1">
      <alignment horizontal="left" vertical="top" wrapText="1"/>
    </xf>
    <xf numFmtId="9" fontId="4" fillId="0" borderId="9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165" fontId="4" fillId="3" borderId="9" xfId="0" applyNumberFormat="1" applyFont="1" applyFill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2" fontId="3" fillId="0" borderId="0" xfId="0" applyNumberFormat="1" applyFont="1"/>
    <xf numFmtId="0" fontId="3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4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33"/>
  <sheetViews>
    <sheetView tabSelected="1" view="pageBreakPreview" topLeftCell="A88" zoomScale="60" zoomScaleNormal="60" workbookViewId="0">
      <selection activeCell="AK19" sqref="AK19"/>
    </sheetView>
  </sheetViews>
  <sheetFormatPr defaultColWidth="9.140625" defaultRowHeight="14.25" x14ac:dyDescent="0.2"/>
  <cols>
    <col min="1" max="2" width="6" style="1" customWidth="1"/>
    <col min="3" max="3" width="31.42578125" style="1" customWidth="1"/>
    <col min="4" max="4" width="11.140625" style="1" customWidth="1"/>
    <col min="5" max="5" width="11.28515625" style="1" customWidth="1"/>
    <col min="6" max="6" width="11.85546875" style="1" customWidth="1"/>
    <col min="7" max="7" width="8.85546875" style="1" customWidth="1"/>
    <col min="8" max="8" width="13.28515625" style="1" customWidth="1"/>
    <col min="9" max="9" width="0.5703125" style="1" hidden="1" customWidth="1"/>
    <col min="10" max="10" width="8" style="1" hidden="1" customWidth="1"/>
    <col min="11" max="11" width="8" style="1" customWidth="1"/>
    <col min="12" max="12" width="11.7109375" style="1" customWidth="1"/>
    <col min="13" max="13" width="5.85546875" style="1" customWidth="1"/>
    <col min="14" max="14" width="7.140625" style="1" customWidth="1"/>
    <col min="15" max="15" width="9.7109375" style="1" customWidth="1"/>
    <col min="16" max="16" width="11.5703125" style="1" customWidth="1"/>
    <col min="17" max="17" width="6.28515625" style="1" customWidth="1"/>
    <col min="18" max="18" width="8" style="1" customWidth="1"/>
    <col min="19" max="19" width="11.85546875" style="1" customWidth="1"/>
    <col min="20" max="20" width="15.28515625" style="1" customWidth="1"/>
    <col min="21" max="21" width="7.5703125" style="1" customWidth="1"/>
    <col min="22" max="22" width="12.7109375" style="1" customWidth="1"/>
    <col min="23" max="23" width="18.28515625" style="1" customWidth="1"/>
    <col min="24" max="24" width="9.140625" style="1"/>
    <col min="25" max="25" width="11.85546875" style="1" bestFit="1" customWidth="1"/>
    <col min="26" max="16384" width="9.140625" style="1"/>
  </cols>
  <sheetData>
    <row r="1" spans="2:25" s="4" customFormat="1" ht="15.75" x14ac:dyDescent="0.25">
      <c r="G1" s="7"/>
      <c r="H1" s="7"/>
      <c r="I1" s="3"/>
      <c r="J1" s="3"/>
      <c r="K1" s="3"/>
      <c r="L1" s="3"/>
      <c r="M1" s="3"/>
      <c r="N1" s="3"/>
      <c r="O1" s="3"/>
      <c r="P1" s="3"/>
      <c r="Q1" s="8"/>
      <c r="R1" s="3"/>
      <c r="S1" s="3"/>
      <c r="T1" s="3"/>
      <c r="U1" s="3"/>
      <c r="V1" s="3"/>
      <c r="W1" s="3"/>
    </row>
    <row r="2" spans="2:25" s="4" customFormat="1" ht="15.75" x14ac:dyDescent="0.25">
      <c r="D2" s="58" t="s">
        <v>37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2:25" s="4" customFormat="1" ht="15.75" x14ac:dyDescent="0.25"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2:25" s="4" customFormat="1" ht="7.5" customHeight="1" x14ac:dyDescent="0.25"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9"/>
      <c r="V4" s="9"/>
      <c r="W4" s="9"/>
    </row>
    <row r="5" spans="2:25" s="11" customFormat="1" ht="15.75" customHeight="1" x14ac:dyDescent="0.25">
      <c r="B5" s="61" t="s">
        <v>2</v>
      </c>
      <c r="C5" s="61" t="s">
        <v>3</v>
      </c>
      <c r="D5" s="61"/>
      <c r="E5" s="64" t="s">
        <v>4</v>
      </c>
      <c r="F5" s="67" t="s">
        <v>5</v>
      </c>
      <c r="G5" s="61" t="s">
        <v>6</v>
      </c>
      <c r="H5" s="67" t="s">
        <v>7</v>
      </c>
      <c r="I5" s="71" t="s">
        <v>8</v>
      </c>
      <c r="J5" s="72"/>
      <c r="K5" s="72"/>
      <c r="L5" s="72"/>
      <c r="M5" s="72"/>
      <c r="N5" s="72"/>
      <c r="O5" s="72"/>
      <c r="P5" s="72"/>
      <c r="Q5" s="72"/>
      <c r="R5" s="73"/>
      <c r="S5" s="10"/>
      <c r="T5" s="10"/>
      <c r="U5" s="10"/>
      <c r="V5" s="10"/>
      <c r="W5" s="10"/>
    </row>
    <row r="6" spans="2:25" s="11" customFormat="1" ht="59.25" customHeight="1" x14ac:dyDescent="0.25">
      <c r="B6" s="62"/>
      <c r="C6" s="62"/>
      <c r="D6" s="62"/>
      <c r="E6" s="65"/>
      <c r="F6" s="68"/>
      <c r="G6" s="62"/>
      <c r="H6" s="68"/>
      <c r="I6" s="74" t="s">
        <v>9</v>
      </c>
      <c r="J6" s="75"/>
      <c r="K6" s="71" t="s">
        <v>10</v>
      </c>
      <c r="L6" s="73"/>
      <c r="M6" s="76" t="s">
        <v>11</v>
      </c>
      <c r="N6" s="77"/>
      <c r="O6" s="74" t="s">
        <v>12</v>
      </c>
      <c r="P6" s="75"/>
      <c r="Q6" s="74" t="s">
        <v>13</v>
      </c>
      <c r="R6" s="75"/>
      <c r="S6" s="67" t="s">
        <v>14</v>
      </c>
      <c r="T6" s="67" t="s">
        <v>15</v>
      </c>
      <c r="U6" s="71" t="s">
        <v>16</v>
      </c>
      <c r="V6" s="73"/>
      <c r="W6" s="67" t="s">
        <v>17</v>
      </c>
    </row>
    <row r="7" spans="2:25" s="11" customFormat="1" ht="63" x14ac:dyDescent="0.25">
      <c r="B7" s="63"/>
      <c r="C7" s="63"/>
      <c r="D7" s="63"/>
      <c r="E7" s="66"/>
      <c r="F7" s="69"/>
      <c r="G7" s="63"/>
      <c r="H7" s="69"/>
      <c r="I7" s="12" t="s">
        <v>18</v>
      </c>
      <c r="J7" s="12" t="s">
        <v>19</v>
      </c>
      <c r="K7" s="12"/>
      <c r="L7" s="12" t="s">
        <v>20</v>
      </c>
      <c r="M7" s="12" t="s">
        <v>21</v>
      </c>
      <c r="N7" s="12" t="s">
        <v>19</v>
      </c>
      <c r="O7" s="12" t="s">
        <v>21</v>
      </c>
      <c r="P7" s="12" t="s">
        <v>19</v>
      </c>
      <c r="Q7" s="12"/>
      <c r="R7" s="12" t="s">
        <v>19</v>
      </c>
      <c r="S7" s="69"/>
      <c r="T7" s="69"/>
      <c r="U7" s="13" t="s">
        <v>21</v>
      </c>
      <c r="V7" s="14" t="s">
        <v>19</v>
      </c>
      <c r="W7" s="69"/>
    </row>
    <row r="8" spans="2:25" s="11" customFormat="1" ht="15.75" x14ac:dyDescent="0.25">
      <c r="B8" s="15">
        <v>1</v>
      </c>
      <c r="C8" s="15" t="s">
        <v>0</v>
      </c>
      <c r="D8" s="16">
        <v>1</v>
      </c>
      <c r="E8" s="17" t="s">
        <v>22</v>
      </c>
      <c r="F8" s="18"/>
      <c r="G8" s="16">
        <v>12</v>
      </c>
      <c r="H8" s="19">
        <v>6773</v>
      </c>
      <c r="I8" s="20"/>
      <c r="J8" s="21"/>
      <c r="K8" s="21"/>
      <c r="L8" s="21"/>
      <c r="M8" s="22"/>
      <c r="N8" s="23"/>
      <c r="O8" s="24">
        <v>50</v>
      </c>
      <c r="P8" s="21">
        <v>3386</v>
      </c>
      <c r="Q8" s="20"/>
      <c r="R8" s="19"/>
      <c r="S8" s="19">
        <v>6773</v>
      </c>
      <c r="T8" s="19"/>
      <c r="U8" s="24">
        <v>300</v>
      </c>
      <c r="V8" s="19">
        <v>20319</v>
      </c>
      <c r="W8" s="19">
        <f>H8+P8+R8+V8</f>
        <v>30478</v>
      </c>
      <c r="Y8" s="25"/>
    </row>
    <row r="9" spans="2:25" s="11" customFormat="1" ht="18.600000000000001" customHeight="1" x14ac:dyDescent="0.25">
      <c r="B9" s="15">
        <v>2</v>
      </c>
      <c r="C9" s="15" t="s">
        <v>23</v>
      </c>
      <c r="D9" s="16">
        <v>0.5</v>
      </c>
      <c r="E9" s="26">
        <v>3433</v>
      </c>
      <c r="F9" s="16">
        <v>20281</v>
      </c>
      <c r="G9" s="16">
        <v>8</v>
      </c>
      <c r="H9" s="19">
        <v>2620</v>
      </c>
      <c r="I9" s="20"/>
      <c r="J9" s="21"/>
      <c r="K9" s="21"/>
      <c r="L9" s="21"/>
      <c r="M9" s="27"/>
      <c r="N9" s="21"/>
      <c r="O9" s="24">
        <v>50</v>
      </c>
      <c r="P9" s="19">
        <v>1310</v>
      </c>
      <c r="Q9" s="20"/>
      <c r="R9" s="19"/>
      <c r="S9" s="19">
        <v>2620</v>
      </c>
      <c r="T9" s="19"/>
      <c r="U9" s="24">
        <v>250</v>
      </c>
      <c r="V9" s="19">
        <v>6550</v>
      </c>
      <c r="W9" s="19">
        <f>H9+P9+R9+V9</f>
        <v>10480</v>
      </c>
      <c r="Y9" s="28"/>
    </row>
    <row r="10" spans="2:25" s="11" customFormat="1" ht="31.5" x14ac:dyDescent="0.25">
      <c r="B10" s="29">
        <v>3</v>
      </c>
      <c r="C10" s="15" t="s">
        <v>24</v>
      </c>
      <c r="D10" s="16">
        <v>1</v>
      </c>
      <c r="E10" s="26">
        <v>3474</v>
      </c>
      <c r="F10" s="16">
        <v>23143</v>
      </c>
      <c r="G10" s="16">
        <v>8</v>
      </c>
      <c r="H10" s="19">
        <v>5240</v>
      </c>
      <c r="I10" s="20"/>
      <c r="J10" s="21"/>
      <c r="K10" s="21"/>
      <c r="L10" s="21"/>
      <c r="M10" s="27"/>
      <c r="N10" s="21"/>
      <c r="O10" s="24">
        <v>50</v>
      </c>
      <c r="P10" s="19">
        <v>2620</v>
      </c>
      <c r="Q10" s="20"/>
      <c r="R10" s="19"/>
      <c r="S10" s="19">
        <v>5240</v>
      </c>
      <c r="T10" s="19"/>
      <c r="U10" s="24">
        <v>200</v>
      </c>
      <c r="V10" s="19">
        <v>10480</v>
      </c>
      <c r="W10" s="19">
        <f>H10+P10+R10+V10</f>
        <v>18340</v>
      </c>
      <c r="Y10" s="28"/>
    </row>
    <row r="11" spans="2:25" s="11" customFormat="1" ht="31.5" x14ac:dyDescent="0.25">
      <c r="B11" s="29">
        <v>4</v>
      </c>
      <c r="C11" s="15" t="s">
        <v>25</v>
      </c>
      <c r="D11" s="16">
        <v>0.25</v>
      </c>
      <c r="E11" s="26">
        <v>9132</v>
      </c>
      <c r="F11" s="16">
        <v>19260</v>
      </c>
      <c r="G11" s="16">
        <v>1</v>
      </c>
      <c r="H11" s="19">
        <v>798.75</v>
      </c>
      <c r="I11" s="20"/>
      <c r="J11" s="21"/>
      <c r="K11" s="21"/>
      <c r="L11" s="21"/>
      <c r="M11" s="27">
        <v>10</v>
      </c>
      <c r="N11" s="21">
        <v>80</v>
      </c>
      <c r="O11" s="20"/>
      <c r="P11" s="19"/>
      <c r="Q11" s="20"/>
      <c r="R11" s="19"/>
      <c r="S11" s="19">
        <v>798.75</v>
      </c>
      <c r="T11" s="19">
        <v>896.25</v>
      </c>
      <c r="U11" s="24">
        <v>100</v>
      </c>
      <c r="V11" s="19">
        <v>798.75</v>
      </c>
      <c r="W11" s="19">
        <f>H11+P11+R11+V11+N11+T11</f>
        <v>2573.75</v>
      </c>
      <c r="Y11" s="25"/>
    </row>
    <row r="12" spans="2:25" s="11" customFormat="1" ht="15.75" x14ac:dyDescent="0.25">
      <c r="B12" s="29">
        <v>5</v>
      </c>
      <c r="C12" s="30" t="s">
        <v>26</v>
      </c>
      <c r="D12" s="16">
        <v>3.5</v>
      </c>
      <c r="E12" s="26" t="s">
        <v>27</v>
      </c>
      <c r="F12" s="16">
        <v>24622</v>
      </c>
      <c r="G12" s="16">
        <v>10</v>
      </c>
      <c r="H12" s="19">
        <f>5815*D12</f>
        <v>20352.5</v>
      </c>
      <c r="I12" s="20"/>
      <c r="J12" s="21"/>
      <c r="K12" s="21"/>
      <c r="L12" s="21"/>
      <c r="M12" s="27"/>
      <c r="N12" s="21"/>
      <c r="O12" s="20">
        <v>50</v>
      </c>
      <c r="P12" s="19">
        <v>10176</v>
      </c>
      <c r="Q12" s="20"/>
      <c r="R12" s="19"/>
      <c r="S12" s="19">
        <v>20352.5</v>
      </c>
      <c r="T12" s="19"/>
      <c r="U12" s="24">
        <v>100</v>
      </c>
      <c r="V12" s="19">
        <v>20352.5</v>
      </c>
      <c r="W12" s="19">
        <f>H12+P12+R12+V12+N12+T12</f>
        <v>50881</v>
      </c>
      <c r="Y12" s="25"/>
    </row>
    <row r="13" spans="2:25" s="11" customFormat="1" ht="15.75" x14ac:dyDescent="0.25">
      <c r="B13" s="29">
        <v>6</v>
      </c>
      <c r="C13" s="30" t="s">
        <v>28</v>
      </c>
      <c r="D13" s="31">
        <v>0.5</v>
      </c>
      <c r="E13" s="26">
        <v>2455.1999999999998</v>
      </c>
      <c r="F13" s="16">
        <v>22151</v>
      </c>
      <c r="G13" s="16">
        <v>10</v>
      </c>
      <c r="H13" s="19">
        <f>5815*D13</f>
        <v>2907.5</v>
      </c>
      <c r="I13" s="20"/>
      <c r="J13" s="21"/>
      <c r="K13" s="21"/>
      <c r="L13" s="21"/>
      <c r="M13" s="27"/>
      <c r="N13" s="21"/>
      <c r="O13" s="32">
        <v>0.5</v>
      </c>
      <c r="P13" s="19">
        <f>H13*O13</f>
        <v>1453.75</v>
      </c>
      <c r="Q13" s="20"/>
      <c r="R13" s="19"/>
      <c r="S13" s="19">
        <v>2907.5</v>
      </c>
      <c r="T13" s="19"/>
      <c r="U13" s="33">
        <v>1</v>
      </c>
      <c r="V13" s="19">
        <f>H13*U13</f>
        <v>2907.5</v>
      </c>
      <c r="W13" s="19">
        <f>H13+P13+R13+V13+N13+T13</f>
        <v>7268.75</v>
      </c>
      <c r="Y13" s="25"/>
    </row>
    <row r="14" spans="2:25" s="11" customFormat="1" ht="31.5" x14ac:dyDescent="0.25">
      <c r="B14" s="29">
        <v>7</v>
      </c>
      <c r="C14" s="30" t="s">
        <v>29</v>
      </c>
      <c r="D14" s="31">
        <v>1</v>
      </c>
      <c r="E14" s="26">
        <v>2455.1999999999998</v>
      </c>
      <c r="F14" s="16">
        <v>23474</v>
      </c>
      <c r="G14" s="16">
        <v>10</v>
      </c>
      <c r="H14" s="19">
        <v>5815</v>
      </c>
      <c r="I14" s="20"/>
      <c r="J14" s="21"/>
      <c r="K14" s="21"/>
      <c r="L14" s="21"/>
      <c r="M14" s="27"/>
      <c r="N14" s="21"/>
      <c r="O14" s="32">
        <v>0.5</v>
      </c>
      <c r="P14" s="19">
        <f>H14*O14</f>
        <v>2907.5</v>
      </c>
      <c r="Q14" s="20"/>
      <c r="R14" s="19"/>
      <c r="S14" s="19">
        <v>5815</v>
      </c>
      <c r="T14" s="19"/>
      <c r="U14" s="33">
        <v>1</v>
      </c>
      <c r="V14" s="19">
        <f>H14*U14</f>
        <v>5815</v>
      </c>
      <c r="W14" s="19">
        <f>H14+P14+R14+V14+N14+T14</f>
        <v>14537.5</v>
      </c>
      <c r="Y14" s="25"/>
    </row>
    <row r="15" spans="2:25" s="5" customFormat="1" ht="15.75" x14ac:dyDescent="0.25">
      <c r="B15" s="34"/>
      <c r="C15" s="35"/>
      <c r="D15" s="16">
        <f>SUM(D8:D14)</f>
        <v>7.75</v>
      </c>
      <c r="E15" s="36"/>
      <c r="F15" s="24"/>
      <c r="G15" s="16" t="s">
        <v>30</v>
      </c>
      <c r="H15" s="37">
        <f>SUM(H8:J14)</f>
        <v>44506.75</v>
      </c>
      <c r="I15" s="20" t="s">
        <v>30</v>
      </c>
      <c r="J15" s="21"/>
      <c r="K15" s="21"/>
      <c r="L15" s="21"/>
      <c r="M15" s="38" t="s">
        <v>30</v>
      </c>
      <c r="N15" s="21">
        <f>SUM(N8:N14)</f>
        <v>80</v>
      </c>
      <c r="O15" s="38" t="s">
        <v>30</v>
      </c>
      <c r="P15" s="37">
        <f>SUM(P8:R14)</f>
        <v>21853.25</v>
      </c>
      <c r="Q15" s="20" t="s">
        <v>30</v>
      </c>
      <c r="R15" s="19">
        <f>SUM(R8:R11)</f>
        <v>0</v>
      </c>
      <c r="S15" s="37">
        <f>SUM(S8:S14)</f>
        <v>44506.75</v>
      </c>
      <c r="T15" s="37">
        <f>SUM(T8:T14)</f>
        <v>896.25</v>
      </c>
      <c r="U15" s="19"/>
      <c r="V15" s="19">
        <f>SUM(V8:V14)</f>
        <v>67222.75</v>
      </c>
      <c r="W15" s="19">
        <f>SUM(W8:W14)</f>
        <v>134559</v>
      </c>
      <c r="Y15" s="39"/>
    </row>
    <row r="16" spans="2:25" s="4" customFormat="1" ht="15.75" x14ac:dyDescent="0.25">
      <c r="C16" s="78" t="s">
        <v>31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40"/>
      <c r="R16" s="41"/>
      <c r="S16" s="41"/>
      <c r="T16" s="42"/>
      <c r="U16" s="42"/>
      <c r="V16" s="42"/>
      <c r="W16" s="42"/>
      <c r="Y16" s="43"/>
    </row>
    <row r="17" spans="3:25" s="4" customFormat="1" ht="20.25" customHeight="1" x14ac:dyDescent="0.25">
      <c r="C17" s="70" t="s">
        <v>38</v>
      </c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44"/>
      <c r="P17" s="44"/>
      <c r="Q17" s="45"/>
      <c r="R17" s="46"/>
      <c r="S17" s="46"/>
      <c r="T17" s="47"/>
      <c r="U17" s="47"/>
      <c r="V17" s="47"/>
      <c r="W17" s="47"/>
      <c r="Y17" s="48"/>
    </row>
    <row r="18" spans="3:25" s="4" customFormat="1" ht="32.25" customHeight="1" x14ac:dyDescent="0.25">
      <c r="C18" s="70" t="s">
        <v>39</v>
      </c>
      <c r="D18" s="70"/>
      <c r="E18" s="70"/>
      <c r="F18" s="70"/>
      <c r="G18" s="49"/>
      <c r="H18" s="49"/>
      <c r="I18" s="49"/>
      <c r="J18" s="49"/>
      <c r="K18" s="49"/>
      <c r="L18" s="49"/>
      <c r="M18" s="49"/>
      <c r="N18" s="49"/>
      <c r="O18" s="44"/>
      <c r="P18" s="44"/>
      <c r="Q18" s="45"/>
      <c r="R18" s="46"/>
      <c r="S18" s="46"/>
      <c r="T18" s="47"/>
      <c r="U18" s="47"/>
      <c r="V18" s="47"/>
      <c r="W18" s="47"/>
    </row>
    <row r="19" spans="3:25" s="4" customFormat="1" ht="27.75" customHeight="1" x14ac:dyDescent="0.25">
      <c r="C19" s="49"/>
      <c r="D19" s="49"/>
      <c r="E19" s="49"/>
      <c r="F19" s="49"/>
      <c r="G19" s="49"/>
      <c r="H19" s="50"/>
      <c r="I19" s="49"/>
      <c r="J19" s="49"/>
      <c r="K19" s="49"/>
      <c r="L19" s="49"/>
      <c r="M19" s="49"/>
      <c r="N19" s="49"/>
      <c r="O19" s="44"/>
      <c r="P19" s="44"/>
      <c r="Q19" s="45"/>
      <c r="R19" s="46"/>
      <c r="S19" s="46"/>
      <c r="T19" s="47"/>
      <c r="U19" s="47"/>
      <c r="V19" s="47"/>
      <c r="W19" s="47"/>
    </row>
    <row r="20" spans="3:25" s="4" customFormat="1" ht="15.75" x14ac:dyDescent="0.25"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44"/>
      <c r="P20" s="44"/>
      <c r="Q20" s="45"/>
      <c r="R20" s="46"/>
      <c r="S20" s="46"/>
      <c r="T20" s="47"/>
      <c r="U20" s="47"/>
      <c r="V20" s="47"/>
      <c r="W20" s="47"/>
    </row>
    <row r="21" spans="3:25" s="2" customFormat="1" ht="15.75" customHeight="1" x14ac:dyDescent="0.25">
      <c r="C21" s="2" t="s">
        <v>44</v>
      </c>
      <c r="D21" s="47"/>
      <c r="E21" s="47"/>
      <c r="F21" s="47"/>
      <c r="G21" s="51"/>
      <c r="H21" s="52"/>
      <c r="I21" s="52"/>
      <c r="J21" s="52"/>
      <c r="K21" s="52" t="s">
        <v>42</v>
      </c>
      <c r="L21" s="52"/>
      <c r="M21" s="53"/>
      <c r="N21" s="53"/>
      <c r="O21" s="82" t="s">
        <v>45</v>
      </c>
      <c r="P21" s="82"/>
      <c r="Q21" s="82"/>
      <c r="R21" s="46"/>
      <c r="S21" s="46"/>
      <c r="T21" s="47"/>
      <c r="U21" s="47"/>
      <c r="V21" s="47"/>
      <c r="W21" s="47"/>
    </row>
    <row r="22" spans="3:25" s="4" customFormat="1" ht="15.75" x14ac:dyDescent="0.25">
      <c r="D22" s="47"/>
      <c r="E22" s="47"/>
      <c r="F22" s="47"/>
      <c r="G22" s="51"/>
      <c r="H22" s="51" t="s">
        <v>42</v>
      </c>
      <c r="I22" s="79" t="s">
        <v>42</v>
      </c>
      <c r="J22" s="79"/>
      <c r="K22" s="79"/>
      <c r="L22" s="79"/>
      <c r="M22" s="79"/>
      <c r="N22" s="79"/>
      <c r="O22" s="80" t="s">
        <v>43</v>
      </c>
      <c r="P22" s="80"/>
      <c r="Q22" s="80"/>
      <c r="R22" s="46"/>
      <c r="S22" s="46"/>
      <c r="T22" s="47"/>
      <c r="U22" s="47"/>
      <c r="V22" s="47"/>
      <c r="W22" s="47"/>
    </row>
    <row r="23" spans="3:25" s="4" customFormat="1" ht="15.75" x14ac:dyDescent="0.25">
      <c r="D23" s="47"/>
      <c r="E23" s="47"/>
      <c r="F23" s="47"/>
      <c r="G23" s="51"/>
      <c r="H23" s="51"/>
      <c r="I23" s="54"/>
      <c r="J23" s="54"/>
      <c r="K23" s="54"/>
      <c r="L23" s="54"/>
      <c r="M23" s="54"/>
      <c r="N23" s="54"/>
      <c r="O23" s="55"/>
      <c r="P23" s="55"/>
      <c r="Q23" s="55"/>
      <c r="R23" s="46"/>
      <c r="S23" s="46"/>
      <c r="T23" s="47"/>
      <c r="U23" s="47"/>
      <c r="V23" s="47"/>
      <c r="W23" s="47"/>
    </row>
    <row r="24" spans="3:25" s="2" customFormat="1" ht="15.75" x14ac:dyDescent="0.25">
      <c r="C24" s="6" t="s">
        <v>42</v>
      </c>
      <c r="D24" s="47"/>
      <c r="E24" s="47"/>
      <c r="F24" s="47"/>
      <c r="G24" s="51"/>
      <c r="H24" s="52"/>
      <c r="I24" s="56"/>
      <c r="J24" s="56"/>
      <c r="K24" s="56"/>
      <c r="L24" s="56"/>
      <c r="M24" s="53"/>
      <c r="N24" s="53"/>
      <c r="O24" s="82" t="s">
        <v>42</v>
      </c>
      <c r="P24" s="82"/>
      <c r="Q24" s="82"/>
      <c r="R24" s="46"/>
      <c r="S24" s="46"/>
      <c r="T24" s="47"/>
      <c r="U24" s="47"/>
      <c r="V24" s="47"/>
      <c r="W24" s="47"/>
    </row>
    <row r="25" spans="3:25" s="4" customFormat="1" ht="15.75" x14ac:dyDescent="0.25">
      <c r="H25" s="4" t="s">
        <v>42</v>
      </c>
      <c r="I25" s="79" t="s">
        <v>42</v>
      </c>
      <c r="J25" s="79"/>
      <c r="K25" s="79"/>
      <c r="L25" s="79"/>
      <c r="M25" s="79"/>
      <c r="N25" s="79"/>
      <c r="O25" s="80" t="s">
        <v>42</v>
      </c>
      <c r="P25" s="80"/>
      <c r="Q25" s="80"/>
    </row>
    <row r="26" spans="3:25" s="4" customFormat="1" ht="15.75" x14ac:dyDescent="0.25"/>
    <row r="27" spans="3:25" s="4" customFormat="1" ht="15.75" x14ac:dyDescent="0.25"/>
    <row r="28" spans="3:25" s="57" customFormat="1" ht="15" x14ac:dyDescent="0.25"/>
    <row r="29" spans="3:25" s="57" customFormat="1" ht="15" x14ac:dyDescent="0.25"/>
    <row r="30" spans="3:25" s="57" customFormat="1" ht="15" x14ac:dyDescent="0.25"/>
    <row r="31" spans="3:25" s="57" customFormat="1" ht="15" x14ac:dyDescent="0.25"/>
    <row r="32" spans="3:25" s="57" customFormat="1" ht="15" x14ac:dyDescent="0.25"/>
    <row r="33" s="57" customFormat="1" ht="15" x14ac:dyDescent="0.25"/>
  </sheetData>
  <mergeCells count="30">
    <mergeCell ref="I25:N25"/>
    <mergeCell ref="O25:Q25"/>
    <mergeCell ref="C18:F18"/>
    <mergeCell ref="C20:N20"/>
    <mergeCell ref="O21:Q21"/>
    <mergeCell ref="I22:N22"/>
    <mergeCell ref="O22:Q22"/>
    <mergeCell ref="O24:Q24"/>
    <mergeCell ref="C17:N17"/>
    <mergeCell ref="H5:H7"/>
    <mergeCell ref="I5:R5"/>
    <mergeCell ref="I6:J6"/>
    <mergeCell ref="K6:L6"/>
    <mergeCell ref="M6:N6"/>
    <mergeCell ref="O6:P6"/>
    <mergeCell ref="Q6:R6"/>
    <mergeCell ref="G5:G7"/>
    <mergeCell ref="C16:P16"/>
    <mergeCell ref="D2:W2"/>
    <mergeCell ref="C3:T3"/>
    <mergeCell ref="D4:T4"/>
    <mergeCell ref="B5:B7"/>
    <mergeCell ref="C5:C7"/>
    <mergeCell ref="D5:D7"/>
    <mergeCell ref="E5:E7"/>
    <mergeCell ref="F5:F7"/>
    <mergeCell ref="S6:S7"/>
    <mergeCell ref="T6:T7"/>
    <mergeCell ref="U6:V6"/>
    <mergeCell ref="W6:W7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7"/>
  <sheetViews>
    <sheetView view="pageBreakPreview" topLeftCell="A58" zoomScale="60" zoomScaleNormal="53" workbookViewId="0">
      <selection activeCell="C14" sqref="C14"/>
    </sheetView>
  </sheetViews>
  <sheetFormatPr defaultColWidth="9.140625" defaultRowHeight="14.25" x14ac:dyDescent="0.2"/>
  <cols>
    <col min="1" max="2" width="6" style="1" customWidth="1"/>
    <col min="3" max="3" width="31.42578125" style="1" customWidth="1"/>
    <col min="4" max="4" width="11.140625" style="1" customWidth="1"/>
    <col min="5" max="5" width="11.28515625" style="1" customWidth="1"/>
    <col min="6" max="6" width="11.85546875" style="1" customWidth="1"/>
    <col min="7" max="7" width="8.85546875" style="1" customWidth="1"/>
    <col min="8" max="8" width="13.28515625" style="1" customWidth="1"/>
    <col min="9" max="9" width="0.5703125" style="1" hidden="1" customWidth="1"/>
    <col min="10" max="10" width="8" style="1" hidden="1" customWidth="1"/>
    <col min="11" max="11" width="8" style="1" customWidth="1"/>
    <col min="12" max="12" width="11.7109375" style="1" customWidth="1"/>
    <col min="13" max="13" width="5.85546875" style="1" customWidth="1"/>
    <col min="14" max="14" width="7.85546875" style="1" customWidth="1"/>
    <col min="15" max="15" width="9.7109375" style="1" customWidth="1"/>
    <col min="16" max="16" width="11.5703125" style="1" customWidth="1"/>
    <col min="17" max="17" width="6.28515625" style="1" customWidth="1"/>
    <col min="18" max="18" width="14.28515625" style="1" customWidth="1"/>
    <col min="19" max="19" width="13" style="1" customWidth="1"/>
    <col min="20" max="20" width="15.28515625" style="1" customWidth="1"/>
    <col min="21" max="21" width="7.5703125" style="1" customWidth="1"/>
    <col min="22" max="22" width="12.7109375" style="1" customWidth="1"/>
    <col min="23" max="23" width="18.28515625" style="1" customWidth="1"/>
    <col min="24" max="24" width="9.140625" style="1"/>
    <col min="25" max="25" width="11.85546875" style="1" bestFit="1" customWidth="1"/>
    <col min="26" max="16384" width="9.140625" style="1"/>
  </cols>
  <sheetData>
    <row r="1" spans="2:25" s="4" customFormat="1" ht="15.75" x14ac:dyDescent="0.25">
      <c r="G1" s="7"/>
      <c r="H1" s="7"/>
      <c r="I1" s="3"/>
      <c r="J1" s="3"/>
      <c r="K1" s="3"/>
      <c r="L1" s="3"/>
      <c r="M1" s="3"/>
      <c r="N1" s="3"/>
      <c r="O1" s="3"/>
      <c r="P1" s="3"/>
      <c r="Q1" s="8"/>
      <c r="R1" s="3"/>
      <c r="S1" s="3"/>
      <c r="T1" s="3"/>
      <c r="U1" s="3"/>
      <c r="V1" s="3"/>
      <c r="W1" s="3"/>
    </row>
    <row r="2" spans="2:25" s="4" customFormat="1" ht="15.75" x14ac:dyDescent="0.25">
      <c r="D2" s="58" t="s">
        <v>37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2:25" s="4" customFormat="1" ht="15.75" x14ac:dyDescent="0.25"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2:25" s="4" customFormat="1" ht="15.75" x14ac:dyDescent="0.25"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9"/>
      <c r="V4" s="9"/>
      <c r="W4" s="9"/>
    </row>
    <row r="5" spans="2:25" s="11" customFormat="1" ht="15.75" x14ac:dyDescent="0.25">
      <c r="B5" s="61" t="s">
        <v>2</v>
      </c>
      <c r="C5" s="61" t="s">
        <v>3</v>
      </c>
      <c r="D5" s="61"/>
      <c r="E5" s="64" t="s">
        <v>4</v>
      </c>
      <c r="F5" s="67" t="s">
        <v>5</v>
      </c>
      <c r="G5" s="61" t="s">
        <v>6</v>
      </c>
      <c r="H5" s="67" t="s">
        <v>7</v>
      </c>
      <c r="I5" s="71" t="s">
        <v>8</v>
      </c>
      <c r="J5" s="72"/>
      <c r="K5" s="72"/>
      <c r="L5" s="72"/>
      <c r="M5" s="72"/>
      <c r="N5" s="72"/>
      <c r="O5" s="72"/>
      <c r="P5" s="72"/>
      <c r="Q5" s="72"/>
      <c r="R5" s="73"/>
      <c r="S5" s="10"/>
      <c r="T5" s="10"/>
      <c r="U5" s="10"/>
      <c r="V5" s="10"/>
      <c r="W5" s="10"/>
    </row>
    <row r="6" spans="2:25" s="11" customFormat="1" ht="15.75" x14ac:dyDescent="0.25">
      <c r="B6" s="62"/>
      <c r="C6" s="62"/>
      <c r="D6" s="62"/>
      <c r="E6" s="65"/>
      <c r="F6" s="68"/>
      <c r="G6" s="62"/>
      <c r="H6" s="68"/>
      <c r="I6" s="74" t="s">
        <v>9</v>
      </c>
      <c r="J6" s="75"/>
      <c r="K6" s="71" t="s">
        <v>10</v>
      </c>
      <c r="L6" s="73"/>
      <c r="M6" s="76" t="s">
        <v>11</v>
      </c>
      <c r="N6" s="77"/>
      <c r="O6" s="74" t="s">
        <v>12</v>
      </c>
      <c r="P6" s="75"/>
      <c r="Q6" s="74" t="s">
        <v>13</v>
      </c>
      <c r="R6" s="75"/>
      <c r="S6" s="67" t="s">
        <v>14</v>
      </c>
      <c r="T6" s="67" t="s">
        <v>15</v>
      </c>
      <c r="U6" s="71" t="s">
        <v>16</v>
      </c>
      <c r="V6" s="73"/>
      <c r="W6" s="67" t="s">
        <v>17</v>
      </c>
    </row>
    <row r="7" spans="2:25" s="11" customFormat="1" ht="63" x14ac:dyDescent="0.25">
      <c r="B7" s="63"/>
      <c r="C7" s="63"/>
      <c r="D7" s="63"/>
      <c r="E7" s="66"/>
      <c r="F7" s="69"/>
      <c r="G7" s="63"/>
      <c r="H7" s="69"/>
      <c r="I7" s="12" t="s">
        <v>18</v>
      </c>
      <c r="J7" s="12" t="s">
        <v>19</v>
      </c>
      <c r="K7" s="12"/>
      <c r="L7" s="12" t="s">
        <v>20</v>
      </c>
      <c r="M7" s="12" t="s">
        <v>21</v>
      </c>
      <c r="N7" s="12" t="s">
        <v>19</v>
      </c>
      <c r="O7" s="12" t="s">
        <v>21</v>
      </c>
      <c r="P7" s="12" t="s">
        <v>19</v>
      </c>
      <c r="Q7" s="12"/>
      <c r="R7" s="12" t="s">
        <v>19</v>
      </c>
      <c r="S7" s="69"/>
      <c r="T7" s="69"/>
      <c r="U7" s="13" t="s">
        <v>21</v>
      </c>
      <c r="V7" s="14" t="s">
        <v>19</v>
      </c>
      <c r="W7" s="69"/>
    </row>
    <row r="8" spans="2:25" s="11" customFormat="1" ht="15.75" x14ac:dyDescent="0.25">
      <c r="B8" s="29">
        <v>1</v>
      </c>
      <c r="C8" s="30" t="s">
        <v>28</v>
      </c>
      <c r="D8" s="31">
        <v>0.5</v>
      </c>
      <c r="E8" s="26">
        <v>2455.1999999999998</v>
      </c>
      <c r="F8" s="16">
        <v>22151</v>
      </c>
      <c r="G8" s="16">
        <v>10</v>
      </c>
      <c r="H8" s="19">
        <f>5815*D8</f>
        <v>2907.5</v>
      </c>
      <c r="I8" s="20"/>
      <c r="J8" s="21"/>
      <c r="K8" s="21"/>
      <c r="L8" s="21"/>
      <c r="M8" s="27"/>
      <c r="N8" s="21"/>
      <c r="O8" s="32">
        <v>0.5</v>
      </c>
      <c r="P8" s="19">
        <f>H8*O8</f>
        <v>1453.75</v>
      </c>
      <c r="Q8" s="20"/>
      <c r="R8" s="19"/>
      <c r="S8" s="19">
        <v>2907.5</v>
      </c>
      <c r="T8" s="19"/>
      <c r="U8" s="33">
        <v>1</v>
      </c>
      <c r="V8" s="19">
        <f>H8*U8</f>
        <v>2907.5</v>
      </c>
      <c r="W8" s="19">
        <f>H8+P8+R8+V8+N8+T8</f>
        <v>7268.75</v>
      </c>
      <c r="Y8" s="25"/>
    </row>
    <row r="9" spans="2:25" s="11" customFormat="1" ht="31.5" x14ac:dyDescent="0.25">
      <c r="B9" s="29">
        <v>2</v>
      </c>
      <c r="C9" s="30" t="s">
        <v>29</v>
      </c>
      <c r="D9" s="31">
        <v>1</v>
      </c>
      <c r="E9" s="26">
        <v>2455.1999999999998</v>
      </c>
      <c r="F9" s="16">
        <v>23474</v>
      </c>
      <c r="G9" s="16">
        <v>10</v>
      </c>
      <c r="H9" s="19">
        <v>5815</v>
      </c>
      <c r="I9" s="20"/>
      <c r="J9" s="21"/>
      <c r="K9" s="21"/>
      <c r="L9" s="21"/>
      <c r="M9" s="27"/>
      <c r="N9" s="21"/>
      <c r="O9" s="32">
        <v>0.5</v>
      </c>
      <c r="P9" s="19">
        <f>H9*O9</f>
        <v>2907.5</v>
      </c>
      <c r="Q9" s="20"/>
      <c r="R9" s="19"/>
      <c r="S9" s="19">
        <v>5815</v>
      </c>
      <c r="T9" s="19"/>
      <c r="U9" s="33">
        <v>1</v>
      </c>
      <c r="V9" s="19">
        <f>H9*U9</f>
        <v>5815</v>
      </c>
      <c r="W9" s="19">
        <f>H9+P9+R9+V9+N9+T9</f>
        <v>14537.5</v>
      </c>
      <c r="Y9" s="25"/>
    </row>
    <row r="10" spans="2:25" s="5" customFormat="1" ht="15.75" x14ac:dyDescent="0.25">
      <c r="B10" s="34"/>
      <c r="C10" s="35"/>
      <c r="D10" s="16">
        <f>SUM(D8:D8)</f>
        <v>0.5</v>
      </c>
      <c r="E10" s="36"/>
      <c r="F10" s="24"/>
      <c r="G10" s="16" t="s">
        <v>30</v>
      </c>
      <c r="H10" s="37">
        <f>SUM(H8:H9)</f>
        <v>8722.5</v>
      </c>
      <c r="I10" s="20" t="s">
        <v>30</v>
      </c>
      <c r="J10" s="21"/>
      <c r="K10" s="21"/>
      <c r="L10" s="21"/>
      <c r="M10" s="38" t="s">
        <v>30</v>
      </c>
      <c r="N10" s="21"/>
      <c r="O10" s="38" t="s">
        <v>30</v>
      </c>
      <c r="P10" s="19">
        <f>SUM(P8:P9)</f>
        <v>4361.25</v>
      </c>
      <c r="Q10" s="20" t="s">
        <v>30</v>
      </c>
      <c r="R10" s="19"/>
      <c r="S10" s="19">
        <f>SUM(S8:S9)</f>
        <v>8722.5</v>
      </c>
      <c r="T10" s="19"/>
      <c r="U10" s="19"/>
      <c r="V10" s="19">
        <f>SUM(V8:V9)</f>
        <v>8722.5</v>
      </c>
      <c r="W10" s="19">
        <f>SUM(W8:W9)</f>
        <v>21806.25</v>
      </c>
      <c r="Y10" s="39"/>
    </row>
    <row r="11" spans="2:25" s="4" customFormat="1" ht="15.75" x14ac:dyDescent="0.25"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40"/>
      <c r="R11" s="41"/>
      <c r="S11" s="41"/>
      <c r="T11" s="42"/>
      <c r="U11" s="42"/>
      <c r="V11" s="42"/>
      <c r="W11" s="42"/>
      <c r="Y11" s="43"/>
    </row>
    <row r="12" spans="2:25" s="4" customFormat="1" ht="15.75" x14ac:dyDescent="0.25">
      <c r="C12" s="70" t="s">
        <v>40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44"/>
      <c r="P12" s="44"/>
      <c r="Q12" s="45"/>
      <c r="R12" s="46"/>
      <c r="S12" s="46"/>
      <c r="T12" s="47"/>
      <c r="U12" s="47"/>
      <c r="V12" s="47"/>
      <c r="W12" s="47"/>
      <c r="Y12" s="48"/>
    </row>
    <row r="13" spans="2:25" s="4" customFormat="1" ht="15.75" x14ac:dyDescent="0.25">
      <c r="C13" s="70" t="s">
        <v>41</v>
      </c>
      <c r="D13" s="70"/>
      <c r="E13" s="70"/>
      <c r="F13" s="70"/>
      <c r="G13" s="49"/>
      <c r="H13" s="49"/>
      <c r="I13" s="49"/>
      <c r="J13" s="49"/>
      <c r="K13" s="49"/>
      <c r="L13" s="49"/>
      <c r="M13" s="49"/>
      <c r="N13" s="49"/>
      <c r="O13" s="44"/>
      <c r="P13" s="44"/>
      <c r="Q13" s="45"/>
      <c r="R13" s="46"/>
      <c r="S13" s="46"/>
      <c r="T13" s="47"/>
      <c r="U13" s="47"/>
      <c r="V13" s="47"/>
      <c r="W13" s="47"/>
    </row>
    <row r="14" spans="2:25" s="4" customFormat="1" ht="15.75" x14ac:dyDescent="0.25">
      <c r="C14" s="49"/>
      <c r="D14" s="49"/>
      <c r="E14" s="49"/>
      <c r="F14" s="49"/>
      <c r="G14" s="49"/>
      <c r="H14" s="50"/>
      <c r="I14" s="49"/>
      <c r="J14" s="49"/>
      <c r="K14" s="49"/>
      <c r="L14" s="49"/>
      <c r="M14" s="49"/>
      <c r="N14" s="49"/>
      <c r="O14" s="44"/>
      <c r="P14" s="44"/>
      <c r="Q14" s="45"/>
      <c r="R14" s="46"/>
      <c r="S14" s="46"/>
      <c r="T14" s="47"/>
      <c r="U14" s="47"/>
      <c r="V14" s="47"/>
      <c r="W14" s="47"/>
    </row>
    <row r="15" spans="2:25" s="4" customFormat="1" ht="15.75" x14ac:dyDescent="0.25"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44"/>
      <c r="P15" s="44"/>
      <c r="Q15" s="45"/>
      <c r="R15" s="46"/>
      <c r="S15" s="46"/>
      <c r="T15" s="47"/>
      <c r="U15" s="47"/>
      <c r="V15" s="47"/>
      <c r="W15" s="47"/>
    </row>
    <row r="16" spans="2:25" s="2" customFormat="1" ht="15.75" customHeight="1" x14ac:dyDescent="0.25">
      <c r="C16" s="2" t="s">
        <v>32</v>
      </c>
      <c r="D16" s="47"/>
      <c r="E16" s="47"/>
      <c r="F16" s="47"/>
      <c r="G16" s="51"/>
      <c r="H16" s="52"/>
      <c r="I16" s="52"/>
      <c r="J16" s="52"/>
      <c r="K16" s="52"/>
      <c r="L16" s="52"/>
      <c r="M16" s="53"/>
      <c r="N16" s="53"/>
      <c r="O16" s="82" t="s">
        <v>1</v>
      </c>
      <c r="P16" s="82"/>
      <c r="Q16" s="82"/>
      <c r="R16" s="46"/>
      <c r="S16" s="46"/>
      <c r="T16" s="47"/>
      <c r="U16" s="47"/>
      <c r="V16" s="47"/>
      <c r="W16" s="47"/>
    </row>
    <row r="17" spans="3:23" s="4" customFormat="1" ht="15.75" x14ac:dyDescent="0.25">
      <c r="D17" s="47"/>
      <c r="E17" s="47"/>
      <c r="F17" s="47"/>
      <c r="G17" s="51"/>
      <c r="H17" s="51"/>
      <c r="I17" s="79" t="s">
        <v>33</v>
      </c>
      <c r="J17" s="79"/>
      <c r="K17" s="79"/>
      <c r="L17" s="79"/>
      <c r="M17" s="79"/>
      <c r="N17" s="79"/>
      <c r="O17" s="80" t="s">
        <v>34</v>
      </c>
      <c r="P17" s="80"/>
      <c r="Q17" s="80"/>
      <c r="R17" s="46"/>
      <c r="S17" s="46"/>
      <c r="T17" s="47"/>
      <c r="U17" s="47"/>
      <c r="V17" s="47"/>
      <c r="W17" s="47"/>
    </row>
    <row r="18" spans="3:23" s="4" customFormat="1" ht="15.75" x14ac:dyDescent="0.25">
      <c r="D18" s="47"/>
      <c r="E18" s="47"/>
      <c r="F18" s="47"/>
      <c r="G18" s="51"/>
      <c r="H18" s="51"/>
      <c r="I18" s="54"/>
      <c r="J18" s="54"/>
      <c r="K18" s="54"/>
      <c r="L18" s="54"/>
      <c r="M18" s="54"/>
      <c r="N18" s="54"/>
      <c r="O18" s="55"/>
      <c r="P18" s="55"/>
      <c r="Q18" s="55"/>
      <c r="R18" s="46"/>
      <c r="S18" s="46"/>
      <c r="T18" s="47"/>
      <c r="U18" s="47"/>
      <c r="V18" s="47"/>
      <c r="W18" s="47"/>
    </row>
    <row r="19" spans="3:23" s="2" customFormat="1" ht="15.75" x14ac:dyDescent="0.25">
      <c r="C19" s="6" t="s">
        <v>35</v>
      </c>
      <c r="D19" s="47"/>
      <c r="E19" s="47"/>
      <c r="F19" s="47"/>
      <c r="G19" s="51"/>
      <c r="H19" s="52"/>
      <c r="I19" s="56"/>
      <c r="J19" s="56"/>
      <c r="K19" s="56"/>
      <c r="L19" s="56"/>
      <c r="M19" s="53"/>
      <c r="N19" s="53"/>
      <c r="O19" s="82" t="s">
        <v>36</v>
      </c>
      <c r="P19" s="82"/>
      <c r="Q19" s="82"/>
      <c r="R19" s="46"/>
      <c r="S19" s="46"/>
      <c r="T19" s="47"/>
      <c r="U19" s="47"/>
      <c r="V19" s="47"/>
      <c r="W19" s="47"/>
    </row>
    <row r="20" spans="3:23" s="4" customFormat="1" ht="15.75" x14ac:dyDescent="0.25">
      <c r="I20" s="79" t="s">
        <v>33</v>
      </c>
      <c r="J20" s="79"/>
      <c r="K20" s="79"/>
      <c r="L20" s="79"/>
      <c r="M20" s="79"/>
      <c r="N20" s="79"/>
      <c r="O20" s="80" t="s">
        <v>34</v>
      </c>
      <c r="P20" s="80"/>
      <c r="Q20" s="80"/>
    </row>
    <row r="21" spans="3:23" s="4" customFormat="1" ht="15.75" x14ac:dyDescent="0.25"/>
    <row r="22" spans="3:23" s="57" customFormat="1" ht="15" x14ac:dyDescent="0.25"/>
    <row r="23" spans="3:23" s="57" customFormat="1" ht="15" x14ac:dyDescent="0.25"/>
    <row r="24" spans="3:23" s="57" customFormat="1" ht="15" x14ac:dyDescent="0.25"/>
    <row r="25" spans="3:23" s="57" customFormat="1" ht="15" x14ac:dyDescent="0.25"/>
    <row r="26" spans="3:23" s="57" customFormat="1" ht="15" x14ac:dyDescent="0.25"/>
    <row r="27" spans="3:23" s="57" customFormat="1" ht="15" x14ac:dyDescent="0.25"/>
  </sheetData>
  <mergeCells count="30">
    <mergeCell ref="I20:N20"/>
    <mergeCell ref="O20:Q20"/>
    <mergeCell ref="C13:F13"/>
    <mergeCell ref="C15:N15"/>
    <mergeCell ref="O16:Q16"/>
    <mergeCell ref="I17:N17"/>
    <mergeCell ref="O17:Q17"/>
    <mergeCell ref="O19:Q19"/>
    <mergeCell ref="C12:N12"/>
    <mergeCell ref="H5:H7"/>
    <mergeCell ref="I5:R5"/>
    <mergeCell ref="I6:J6"/>
    <mergeCell ref="K6:L6"/>
    <mergeCell ref="M6:N6"/>
    <mergeCell ref="O6:P6"/>
    <mergeCell ref="Q6:R6"/>
    <mergeCell ref="G5:G7"/>
    <mergeCell ref="C11:P11"/>
    <mergeCell ref="D2:W2"/>
    <mergeCell ref="C3:T3"/>
    <mergeCell ref="D4:T4"/>
    <mergeCell ref="B5:B7"/>
    <mergeCell ref="C5:C7"/>
    <mergeCell ref="D5:D7"/>
    <mergeCell ref="E5:E7"/>
    <mergeCell ref="F5:F7"/>
    <mergeCell ref="S6:S7"/>
    <mergeCell ref="T6:T7"/>
    <mergeCell ref="U6:V6"/>
    <mergeCell ref="W6:W7"/>
  </mergeCells>
  <pageMargins left="0.7" right="0.7" top="0.75" bottom="0.75" header="0.3" footer="0.3"/>
  <pageSetup paperSize="9" scale="5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1штат</vt:lpstr>
      <vt:lpstr>2(звукор.,методист)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2024-06-19T09:04:33Z</cp:lastPrinted>
  <dcterms:created xsi:type="dcterms:W3CDTF">2015-06-05T18:17:20Z</dcterms:created>
  <dcterms:modified xsi:type="dcterms:W3CDTF">2024-06-19T09:09:45Z</dcterms:modified>
</cp:coreProperties>
</file>